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  <sheet name="Munka2" sheetId="2" r:id="rId2"/>
  </sheets>
  <calcPr calcId="125725"/>
</workbook>
</file>

<file path=xl/calcChain.xml><?xml version="1.0" encoding="utf-8"?>
<calcChain xmlns="http://schemas.openxmlformats.org/spreadsheetml/2006/main">
  <c r="K28" i="1"/>
  <c r="K29"/>
  <c r="K30"/>
  <c r="K31"/>
  <c r="K32"/>
  <c r="K33"/>
  <c r="K34"/>
  <c r="K35"/>
  <c r="K36"/>
  <c r="K27"/>
  <c r="K16"/>
  <c r="K17"/>
  <c r="K18"/>
  <c r="K19"/>
  <c r="K20"/>
  <c r="K21"/>
  <c r="K22"/>
  <c r="K23"/>
  <c r="K24"/>
  <c r="K25"/>
  <c r="K15"/>
  <c r="K9"/>
  <c r="K10"/>
  <c r="K11"/>
  <c r="K12"/>
  <c r="K13"/>
  <c r="K8"/>
  <c r="K3"/>
  <c r="K4"/>
  <c r="K5"/>
  <c r="K6"/>
  <c r="K2"/>
  <c r="J36"/>
  <c r="J25"/>
  <c r="J13"/>
  <c r="J6"/>
  <c r="J8"/>
  <c r="J9"/>
  <c r="J10"/>
  <c r="J11"/>
  <c r="J12"/>
  <c r="J15"/>
  <c r="J16"/>
  <c r="J17"/>
  <c r="J18"/>
  <c r="J19"/>
  <c r="J20"/>
  <c r="J21"/>
  <c r="J22"/>
  <c r="J23"/>
  <c r="J24"/>
  <c r="J27"/>
  <c r="J28"/>
  <c r="J29"/>
  <c r="J30"/>
  <c r="J31"/>
  <c r="J32"/>
  <c r="J33"/>
  <c r="J34"/>
  <c r="J35"/>
  <c r="J3"/>
  <c r="J4"/>
  <c r="J5"/>
  <c r="J2"/>
  <c r="S15" l="1"/>
  <c r="S16"/>
  <c r="S17"/>
  <c r="S18"/>
  <c r="S19"/>
  <c r="S20"/>
  <c r="S21"/>
  <c r="S22"/>
  <c r="S23"/>
  <c r="S24"/>
  <c r="S27"/>
  <c r="S28"/>
  <c r="S29"/>
  <c r="S30"/>
  <c r="S31"/>
  <c r="S32"/>
  <c r="S33"/>
  <c r="S34"/>
  <c r="S35"/>
  <c r="S12"/>
  <c r="S10"/>
  <c r="S9"/>
  <c r="S8"/>
  <c r="S5"/>
  <c r="S4"/>
  <c r="S3"/>
  <c r="S2"/>
  <c r="U11"/>
  <c r="R11"/>
  <c r="T8"/>
  <c r="U8" s="1"/>
  <c r="U21"/>
  <c r="U17"/>
  <c r="U9"/>
  <c r="U5"/>
  <c r="U2"/>
  <c r="W16"/>
  <c r="U12"/>
  <c r="U10"/>
  <c r="W11"/>
  <c r="P35"/>
  <c r="P34"/>
  <c r="P33"/>
  <c r="P32"/>
  <c r="P31"/>
  <c r="P30"/>
  <c r="P29"/>
  <c r="P28"/>
  <c r="P27"/>
  <c r="P24"/>
  <c r="P23"/>
  <c r="P22"/>
  <c r="P21"/>
  <c r="P20"/>
  <c r="P19"/>
  <c r="P18"/>
  <c r="P17"/>
  <c r="P16"/>
  <c r="P15"/>
  <c r="P12"/>
  <c r="P10"/>
  <c r="P11"/>
  <c r="P9"/>
  <c r="P8"/>
  <c r="P3"/>
  <c r="P4"/>
  <c r="P5"/>
  <c r="Q3" s="1"/>
  <c r="P2"/>
  <c r="W9"/>
  <c r="W12"/>
  <c r="W17"/>
  <c r="W19"/>
  <c r="W20"/>
  <c r="W21"/>
  <c r="W22"/>
  <c r="W23"/>
  <c r="W24"/>
  <c r="W27"/>
  <c r="W28"/>
  <c r="W29"/>
  <c r="W31"/>
  <c r="W32"/>
  <c r="W33"/>
  <c r="W34"/>
  <c r="W35"/>
  <c r="W5"/>
  <c r="W4"/>
  <c r="W3"/>
  <c r="U15"/>
  <c r="U18"/>
  <c r="U19"/>
  <c r="U20"/>
  <c r="U22"/>
  <c r="U23"/>
  <c r="U24"/>
  <c r="U27"/>
  <c r="U28"/>
  <c r="U29"/>
  <c r="U30"/>
  <c r="U31"/>
  <c r="U32"/>
  <c r="U33"/>
  <c r="U34"/>
  <c r="U35"/>
  <c r="U3"/>
  <c r="U4"/>
  <c r="W10"/>
  <c r="U16"/>
  <c r="Q2" l="1"/>
  <c r="Q5"/>
  <c r="Q4"/>
</calcChain>
</file>

<file path=xl/sharedStrings.xml><?xml version="1.0" encoding="utf-8"?>
<sst xmlns="http://schemas.openxmlformats.org/spreadsheetml/2006/main" count="501" uniqueCount="135">
  <si>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</si>
  <si>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</si>
  <si>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</si>
  <si>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</si>
  <si>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</si>
  <si>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</si>
  <si>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</si>
  <si>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</si>
  <si>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</si>
  <si>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</si>
  <si>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</si>
  <si>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</si>
  <si>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</si>
  <si>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</si>
  <si>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</si>
  <si>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</si>
  <si>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</si>
  <si>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</si>
  <si>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</si>
  <si>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</si>
  <si>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</si>
  <si>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</si>
  <si>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</si>
  <si>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</si>
  <si>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</si>
  <si>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</si>
  <si>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</si>
  <si>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</si>
  <si>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</si>
  <si>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</si>
  <si>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</si>
  <si>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</si>
  <si>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</si>
  <si>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</si>
  <si>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</si>
  <si>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</si>
  <si>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</si>
  <si>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</si>
  <si>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</si>
  <si>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</si>
  <si>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</si>
  <si>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</si>
  <si>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</si>
  <si>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</si>
  <si>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</si>
  <si>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</si>
  <si>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</si>
  <si>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</si>
  <si>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</si>
  <si>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</si>
  <si>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</si>
  <si>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</si>
  <si>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</si>
  <si>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</si>
  <si>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</si>
  <si>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</si>
  <si>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</si>
  <si>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</si>
  <si>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</si>
  <si>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</si>
  <si>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</si>
  <si>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</si>
  <si>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</si>
  <si>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</si>
  <si>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</si>
  <si>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</si>
  <si>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</si>
  <si>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</si>
  <si>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</si>
  <si>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</si>
  <si>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</si>
  <si>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</si>
  <si>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</si>
  <si>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</si>
  <si>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</si>
  <si>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</si>
  <si>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</si>
  <si>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</si>
  <si>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</si>
  <si>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</si>
  <si>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</si>
  <si>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</si>
  <si>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</si>
  <si>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</si>
  <si>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</si>
  <si>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</si>
  <si>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</si>
  <si>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</si>
  <si>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</si>
  <si>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</si>
  <si>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</si>
  <si>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</si>
  <si>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</si>
  <si>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</si>
  <si>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</si>
  <si>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OGYI-T-04097/09</t>
  </si>
  <si>
    <t>CLEXANE 10000 NE/1,0 ML (100 MG) OLDATOS INJEKCIÓ ELŐRETÖLTÖTT FECSKENDŐBEN</t>
  </si>
  <si>
    <t>2x1ml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</si>
  <si>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</si>
  <si>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</si>
  <si>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</si>
  <si>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</si>
  <si>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</si>
  <si>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</si>
  <si>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</si>
  <si>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</si>
  <si>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</si>
  <si>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</si>
  <si>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</si>
  <si>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</si>
  <si>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</si>
  <si>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</si>
  <si>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</si>
  <si>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</si>
  <si>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</si>
  <si>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</si>
  <si>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</si>
  <si>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B01AB05</t>
  </si>
  <si>
    <t>B01AB04</t>
  </si>
  <si>
    <t>B01AB06</t>
  </si>
  <si>
    <t>Időszak</t>
  </si>
  <si>
    <t>TTT</t>
  </si>
  <si>
    <t>ATC</t>
  </si>
  <si>
    <t>Jogcím</t>
  </si>
  <si>
    <t>emelt</t>
  </si>
  <si>
    <t>2015/Márc </t>
  </si>
  <si>
    <t>2015/Ápr </t>
  </si>
  <si>
    <t>2015/Máj </t>
  </si>
  <si>
    <t>2015/Jún </t>
  </si>
  <si>
    <t>A táblázatban szereplő árak és támogatások a 2016. február elsejei adatokon alapulnak.</t>
  </si>
  <si>
    <t>SumOfDoboz</t>
  </si>
  <si>
    <t>SumOfTBtám</t>
  </si>
  <si>
    <t>SumOfFogyár</t>
  </si>
  <si>
    <t>SumOfTérdíj</t>
  </si>
  <si>
    <t>B01AB01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</si>
</sst>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1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0" fontId="2" fillId="0" borderId="0"/>
  </cellStyleXfs>
  <cellXfs count="119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164" fontId="12" fillId="0" borderId="1" xfId="2" applyNumberFormat="1" applyFont="1" applyFill="1" applyBorder="1" applyAlignment="1">
      <alignment horizontal="right"/>
    </xf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12" fillId="0" borderId="1" xfId="5" applyNumberFormat="1" applyFont="1" applyFill="1" applyBorder="1" applyAlignment="1"/>
    <xf numFmtId="0" fontId="12" fillId="0" borderId="1" xfId="5" applyFont="1" applyFill="1" applyBorder="1" applyAlignment="1"/>
    <xf numFmtId="0" fontId="12" fillId="0" borderId="1" xfId="5" applyFont="1" applyFill="1" applyBorder="1" applyAlignment="1">
      <alignment horizontal="right"/>
    </xf>
    <xf numFmtId="0" fontId="12" fillId="0" borderId="1" xfId="5" applyFont="1" applyFill="1" applyBorder="1" applyAlignment="1">
      <alignment horizontal="left"/>
    </xf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6" fillId="0" borderId="1" xfId="4" applyFont="1" applyFill="1" applyBorder="1" applyAlignment="1"/>
    <xf numFmtId="164" fontId="6" fillId="0" borderId="1" xfId="1" applyNumberFormat="1" applyFont="1" applyFill="1" applyBorder="1" applyAlignment="1">
      <alignment horizontal="right"/>
    </xf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6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12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1" applyNumberFormat="1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1" fillId="4" borderId="2" xfId="7" applyFont="1" applyFill="1" applyBorder="1" applyAlignment="1">
      <alignment horizontal="center"/>
    </xf>
    <xf numFmtId="0" fontId="1" fillId="0" borderId="3" xfId="7" applyFont="1" applyFill="1" applyBorder="1" applyAlignment="1">
      <alignment horizontal="right"/>
    </xf>
    <xf numFmtId="0" fontId="1" fillId="0" borderId="3" xfId="7" applyFont="1" applyFill="1" applyBorder="1" applyAlignment="1"/>
    <xf numFmtId="164" fontId="8" fillId="0" borderId="1" xfId="2" applyNumberFormat="1" applyFont="1" applyFill="1" applyBorder="1" applyAlignment="1"/>
    <xf numFmtId="0" fontId="1" fillId="0" borderId="3" xfId="7" applyNumberFormat="1" applyFont="1" applyFill="1" applyBorder="1" applyAlignment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Normál_Munka2_1" xfId="7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F42"/>
  <sheetViews>
    <sheetView tabSelected="1" zoomScale="80" zoomScaleNormal="80" workbookViewId="0">
      <pane ySplit="1" topLeftCell="A2" activePane="bottomLeft" state="frozen"/>
      <selection pane="bottomLeft" activeCell="I47" sqref="I47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17.28515625" style="110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72" bestFit="1" customWidth="1"/>
    <col min="19" max="19" width="16" style="16" bestFit="1" customWidth="1"/>
    <col min="20" max="20" width="14.5703125" style="72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32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111</v>
      </c>
      <c r="F1" s="1" t="s">
        <v>125</v>
      </c>
      <c r="G1" s="1" t="s">
        <v>126</v>
      </c>
      <c r="H1" s="1" t="s">
        <v>127</v>
      </c>
      <c r="I1" s="1" t="s">
        <v>128</v>
      </c>
      <c r="J1" s="1" t="s">
        <v>4</v>
      </c>
      <c r="K1" s="104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32">
      <c r="A2" s="5">
        <v>210006181</v>
      </c>
      <c r="B2" s="6" t="s">
        <v>27</v>
      </c>
      <c r="C2" s="7" t="s">
        <v>28</v>
      </c>
      <c r="D2" s="6" t="s">
        <v>29</v>
      </c>
      <c r="E2" s="6">
        <v>2</v>
      </c>
      <c r="F2" s="57">
        <v>0</v>
      </c>
      <c r="G2" s="57">
        <v>10</v>
      </c>
      <c r="H2" s="57">
        <v>0</v>
      </c>
      <c r="I2" s="57">
        <v>0</v>
      </c>
      <c r="J2" s="8">
        <f>SUM(E2:I2)</f>
        <v>12</v>
      </c>
      <c r="K2" s="105">
        <f>J2/$J$6</f>
        <v>6.0844830471091102E-5</v>
      </c>
      <c r="L2" s="9">
        <v>1</v>
      </c>
      <c r="M2" s="10">
        <v>2</v>
      </c>
      <c r="N2" s="6">
        <v>954</v>
      </c>
      <c r="O2" s="6">
        <v>1313</v>
      </c>
      <c r="P2" s="9">
        <f>O2/M2</f>
        <v>656.5</v>
      </c>
      <c r="Q2" s="11">
        <f>$P$5</f>
        <v>387.8</v>
      </c>
      <c r="R2" s="66">
        <v>328</v>
      </c>
      <c r="S2" s="66">
        <f>O2-R2</f>
        <v>985</v>
      </c>
      <c r="T2" s="66">
        <v>698</v>
      </c>
      <c r="U2" s="13">
        <f>O2-T2</f>
        <v>615</v>
      </c>
      <c r="V2" s="6" t="s">
        <v>112</v>
      </c>
      <c r="W2" s="13">
        <v>0</v>
      </c>
      <c r="X2" s="13">
        <v>0</v>
      </c>
      <c r="Y2" s="12" t="s">
        <v>30</v>
      </c>
      <c r="Z2" s="6" t="s">
        <v>31</v>
      </c>
      <c r="AA2" s="6" t="s">
        <v>32</v>
      </c>
      <c r="AB2" s="10">
        <v>4000</v>
      </c>
      <c r="AC2" s="10">
        <v>2000</v>
      </c>
      <c r="AD2" s="6" t="s">
        <v>33</v>
      </c>
      <c r="AE2" s="14">
        <v>2000</v>
      </c>
      <c r="AF2" s="15" t="s">
        <v>34</v>
      </c>
    </row>
    <row r="3" spans="1:32">
      <c r="A3" s="5">
        <v>210053887</v>
      </c>
      <c r="B3" s="6" t="s">
        <v>35</v>
      </c>
      <c r="C3" s="7" t="s">
        <v>28</v>
      </c>
      <c r="D3" s="6" t="s">
        <v>36</v>
      </c>
      <c r="E3" s="6">
        <v>10</v>
      </c>
      <c r="F3" s="57">
        <v>7075</v>
      </c>
      <c r="G3" s="57">
        <v>7812</v>
      </c>
      <c r="H3" s="57">
        <v>7383</v>
      </c>
      <c r="I3" s="57">
        <v>7441</v>
      </c>
      <c r="J3" s="8">
        <f t="shared" ref="J3:J35" si="0">SUM(E3:I3)</f>
        <v>29721</v>
      </c>
      <c r="K3" s="105">
        <f t="shared" ref="K3:K6" si="1">J3/$J$6</f>
        <v>0.15069743386927489</v>
      </c>
      <c r="L3" s="9">
        <v>1</v>
      </c>
      <c r="M3" s="10">
        <v>10</v>
      </c>
      <c r="N3" s="6">
        <v>4034</v>
      </c>
      <c r="O3" s="6">
        <v>5219</v>
      </c>
      <c r="P3" s="9">
        <f>O3/M3</f>
        <v>521.9</v>
      </c>
      <c r="Q3" s="11">
        <f>$P$5</f>
        <v>387.8</v>
      </c>
      <c r="R3" s="66">
        <v>1305</v>
      </c>
      <c r="S3" s="66">
        <f>O3-R3</f>
        <v>3914</v>
      </c>
      <c r="T3" s="66">
        <v>3490</v>
      </c>
      <c r="U3" s="13">
        <f>O3-T3</f>
        <v>1729</v>
      </c>
      <c r="V3" s="6" t="s">
        <v>112</v>
      </c>
      <c r="W3" s="13">
        <f>O3-300</f>
        <v>4919</v>
      </c>
      <c r="X3" s="13">
        <v>300</v>
      </c>
      <c r="Y3" s="12" t="s">
        <v>37</v>
      </c>
      <c r="Z3" s="6" t="s">
        <v>31</v>
      </c>
      <c r="AA3" s="6" t="s">
        <v>32</v>
      </c>
      <c r="AB3" s="10">
        <v>20000</v>
      </c>
      <c r="AC3" s="10">
        <v>2000</v>
      </c>
      <c r="AD3" s="6" t="s">
        <v>33</v>
      </c>
      <c r="AE3" s="14">
        <v>2000</v>
      </c>
      <c r="AF3" s="15" t="s">
        <v>34</v>
      </c>
    </row>
    <row r="4" spans="1:32">
      <c r="A4" s="5">
        <v>210082593</v>
      </c>
      <c r="B4" s="6" t="s">
        <v>38</v>
      </c>
      <c r="C4" s="7" t="s">
        <v>39</v>
      </c>
      <c r="D4" s="6" t="s">
        <v>40</v>
      </c>
      <c r="E4" s="6">
        <v>10</v>
      </c>
      <c r="F4" s="57">
        <v>24858</v>
      </c>
      <c r="G4" s="57">
        <v>25803</v>
      </c>
      <c r="H4" s="57">
        <v>23931</v>
      </c>
      <c r="I4" s="57">
        <v>24259</v>
      </c>
      <c r="J4" s="8">
        <f t="shared" si="0"/>
        <v>98861</v>
      </c>
      <c r="K4" s="105">
        <f t="shared" si="1"/>
        <v>0.50126506543354477</v>
      </c>
      <c r="L4" s="9">
        <v>1</v>
      </c>
      <c r="M4" s="10">
        <v>10</v>
      </c>
      <c r="N4" s="6">
        <v>3565</v>
      </c>
      <c r="O4" s="6">
        <v>4643</v>
      </c>
      <c r="P4" s="9">
        <f>O4/M4</f>
        <v>464.3</v>
      </c>
      <c r="Q4" s="11">
        <f>$P$5</f>
        <v>387.8</v>
      </c>
      <c r="R4" s="66">
        <v>1161</v>
      </c>
      <c r="S4" s="66">
        <f>O4-R4</f>
        <v>3482</v>
      </c>
      <c r="T4" s="66">
        <v>3490</v>
      </c>
      <c r="U4" s="13">
        <f>O4-T4</f>
        <v>1153</v>
      </c>
      <c r="V4" s="6" t="s">
        <v>113</v>
      </c>
      <c r="W4" s="13">
        <f>O4-300</f>
        <v>4343</v>
      </c>
      <c r="X4" s="13">
        <v>300</v>
      </c>
      <c r="Y4" s="12" t="s">
        <v>37</v>
      </c>
      <c r="Z4" s="6" t="s">
        <v>41</v>
      </c>
      <c r="AA4" s="6" t="s">
        <v>32</v>
      </c>
      <c r="AB4" s="10">
        <v>28500</v>
      </c>
      <c r="AC4" s="10">
        <v>2850</v>
      </c>
      <c r="AD4" s="6" t="s">
        <v>33</v>
      </c>
      <c r="AE4" s="14">
        <v>2850</v>
      </c>
      <c r="AF4" s="15" t="s">
        <v>42</v>
      </c>
    </row>
    <row r="5" spans="1:32" s="4" customFormat="1">
      <c r="A5" s="20">
        <v>210011796</v>
      </c>
      <c r="B5" s="21" t="s">
        <v>43</v>
      </c>
      <c r="C5" s="21" t="s">
        <v>44</v>
      </c>
      <c r="D5" s="21" t="s">
        <v>36</v>
      </c>
      <c r="E5" s="6">
        <v>10</v>
      </c>
      <c r="F5" s="57">
        <v>15334</v>
      </c>
      <c r="G5" s="57">
        <v>19121</v>
      </c>
      <c r="H5" s="57">
        <v>18287</v>
      </c>
      <c r="I5" s="57">
        <v>15877</v>
      </c>
      <c r="J5" s="8">
        <f t="shared" si="0"/>
        <v>68629</v>
      </c>
      <c r="K5" s="105">
        <f t="shared" si="1"/>
        <v>0.34797665586670928</v>
      </c>
      <c r="L5" s="22">
        <v>1</v>
      </c>
      <c r="M5" s="23">
        <v>10</v>
      </c>
      <c r="N5" s="6">
        <v>2948</v>
      </c>
      <c r="O5" s="6">
        <v>3878</v>
      </c>
      <c r="P5" s="24">
        <f>O5/M5</f>
        <v>387.8</v>
      </c>
      <c r="Q5" s="22">
        <f>$P$5</f>
        <v>387.8</v>
      </c>
      <c r="R5" s="68">
        <v>970</v>
      </c>
      <c r="S5" s="66">
        <f>O5-R5</f>
        <v>2908</v>
      </c>
      <c r="T5" s="66">
        <v>3490</v>
      </c>
      <c r="U5" s="27">
        <f>O5-T5</f>
        <v>388</v>
      </c>
      <c r="V5" s="6" t="s">
        <v>113</v>
      </c>
      <c r="W5" s="27">
        <f>O5-300</f>
        <v>3578</v>
      </c>
      <c r="X5" s="27">
        <v>300</v>
      </c>
      <c r="Y5" s="26" t="s">
        <v>37</v>
      </c>
      <c r="Z5" s="21" t="s">
        <v>45</v>
      </c>
      <c r="AA5" s="21" t="s">
        <v>32</v>
      </c>
      <c r="AB5" s="23">
        <v>25000</v>
      </c>
      <c r="AC5" s="23">
        <v>2500</v>
      </c>
      <c r="AD5" s="21" t="s">
        <v>33</v>
      </c>
      <c r="AE5" s="28">
        <v>2500</v>
      </c>
      <c r="AF5" s="29" t="s">
        <v>46</v>
      </c>
    </row>
    <row r="6" spans="1:32">
      <c r="A6" s="30"/>
      <c r="B6" s="7"/>
      <c r="C6" s="7"/>
      <c r="D6" s="7"/>
      <c r="E6" s="6"/>
      <c r="F6" s="57"/>
      <c r="G6" s="57"/>
      <c r="H6" s="57"/>
      <c r="I6" s="57"/>
      <c r="J6" s="117">
        <f>SUM(J2:J5)</f>
        <v>197223</v>
      </c>
      <c r="K6" s="105">
        <f t="shared" si="1"/>
        <v>1</v>
      </c>
      <c r="L6" s="11"/>
      <c r="M6" s="17"/>
      <c r="N6" s="6"/>
      <c r="O6" s="6"/>
      <c r="P6" s="9"/>
      <c r="Q6" s="31"/>
      <c r="R6" s="67"/>
      <c r="S6" s="66"/>
      <c r="T6" s="66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32">
      <c r="A7" s="30"/>
      <c r="B7" s="7"/>
      <c r="C7" s="7"/>
      <c r="D7" s="7"/>
      <c r="E7" s="6"/>
      <c r="F7" s="57"/>
      <c r="G7" s="57"/>
      <c r="H7" s="57"/>
      <c r="I7" s="57"/>
      <c r="J7" s="8"/>
      <c r="K7" s="106"/>
      <c r="L7" s="11"/>
      <c r="M7" s="17"/>
      <c r="N7" s="6"/>
      <c r="O7" s="6"/>
      <c r="P7" s="9"/>
      <c r="Q7" s="31"/>
      <c r="R7" s="67"/>
      <c r="S7" s="66"/>
      <c r="T7" s="66"/>
      <c r="U7" s="13"/>
      <c r="V7" s="6"/>
      <c r="W7" s="13"/>
      <c r="X7" s="13"/>
      <c r="Y7" s="12"/>
      <c r="Z7" s="7"/>
      <c r="AA7" s="7"/>
      <c r="AB7" s="17"/>
      <c r="AC7" s="17"/>
      <c r="AD7" s="7"/>
      <c r="AE7" s="18"/>
      <c r="AF7" s="19"/>
    </row>
    <row r="8" spans="1:32" s="84" customFormat="1">
      <c r="A8" s="74">
        <v>210006199</v>
      </c>
      <c r="B8" s="75" t="s">
        <v>47</v>
      </c>
      <c r="C8" s="76" t="s">
        <v>48</v>
      </c>
      <c r="D8" s="75" t="s">
        <v>49</v>
      </c>
      <c r="E8" s="75">
        <v>4</v>
      </c>
      <c r="F8" s="57">
        <v>32</v>
      </c>
      <c r="G8" s="57">
        <v>56</v>
      </c>
      <c r="H8" s="57">
        <v>12</v>
      </c>
      <c r="I8" s="57">
        <v>48</v>
      </c>
      <c r="J8" s="8">
        <f t="shared" si="0"/>
        <v>152</v>
      </c>
      <c r="K8" s="105">
        <f>J8/$J$13</f>
        <v>3.6823437109145411E-5</v>
      </c>
      <c r="L8" s="77">
        <v>2</v>
      </c>
      <c r="M8" s="78">
        <v>2</v>
      </c>
      <c r="N8" s="6">
        <v>1717</v>
      </c>
      <c r="O8" s="6">
        <v>2271</v>
      </c>
      <c r="P8" s="77">
        <f t="shared" ref="P8:P35" si="2">O8/M8</f>
        <v>1135.5</v>
      </c>
      <c r="Q8" s="96">
        <v>732.6</v>
      </c>
      <c r="R8" s="79">
        <v>568</v>
      </c>
      <c r="S8" s="66">
        <f>O8-R8</f>
        <v>1703</v>
      </c>
      <c r="T8" s="66">
        <f>Q8*0.9*2</f>
        <v>1318.68</v>
      </c>
      <c r="U8" s="81">
        <f>O8-T8</f>
        <v>952.31999999999994</v>
      </c>
      <c r="V8" s="6" t="s">
        <v>114</v>
      </c>
      <c r="W8" s="81">
        <v>0</v>
      </c>
      <c r="X8" s="81">
        <v>0</v>
      </c>
      <c r="Y8" s="80" t="s">
        <v>30</v>
      </c>
      <c r="Z8" s="75" t="s">
        <v>31</v>
      </c>
      <c r="AA8" s="75" t="s">
        <v>32</v>
      </c>
      <c r="AB8" s="78">
        <v>8000</v>
      </c>
      <c r="AC8" s="78">
        <v>4000</v>
      </c>
      <c r="AD8" s="75" t="s">
        <v>33</v>
      </c>
      <c r="AE8" s="82">
        <v>2000</v>
      </c>
      <c r="AF8" s="83" t="s">
        <v>34</v>
      </c>
    </row>
    <row r="9" spans="1:32" s="84" customFormat="1">
      <c r="A9" s="74">
        <v>210082624</v>
      </c>
      <c r="B9" s="75" t="s">
        <v>50</v>
      </c>
      <c r="C9" s="76" t="s">
        <v>51</v>
      </c>
      <c r="D9" s="75" t="s">
        <v>52</v>
      </c>
      <c r="E9" s="75">
        <v>20</v>
      </c>
      <c r="F9" s="57">
        <v>124362</v>
      </c>
      <c r="G9" s="57">
        <v>122726</v>
      </c>
      <c r="H9" s="57">
        <v>129471.99999999999</v>
      </c>
      <c r="I9" s="57">
        <v>134844</v>
      </c>
      <c r="J9" s="8">
        <f t="shared" si="0"/>
        <v>511424</v>
      </c>
      <c r="K9" s="105">
        <f t="shared" ref="K9:K13" si="3">J9/$J$13</f>
        <v>0.12389729934281304</v>
      </c>
      <c r="L9" s="77">
        <v>2</v>
      </c>
      <c r="M9" s="78">
        <v>10</v>
      </c>
      <c r="N9" s="6">
        <v>7851</v>
      </c>
      <c r="O9" s="6">
        <v>9645</v>
      </c>
      <c r="P9" s="77">
        <f t="shared" si="2"/>
        <v>964.5</v>
      </c>
      <c r="Q9" s="96">
        <v>732.6</v>
      </c>
      <c r="R9" s="79">
        <v>2411</v>
      </c>
      <c r="S9" s="66">
        <f>O9-R9</f>
        <v>7234</v>
      </c>
      <c r="T9" s="66">
        <v>6593</v>
      </c>
      <c r="U9" s="81">
        <f>O9-T9</f>
        <v>3052</v>
      </c>
      <c r="V9" s="6" t="s">
        <v>114</v>
      </c>
      <c r="W9" s="81">
        <f t="shared" ref="W9:W35" si="4">O9-300</f>
        <v>9345</v>
      </c>
      <c r="X9" s="81">
        <v>300</v>
      </c>
      <c r="Y9" s="80" t="s">
        <v>37</v>
      </c>
      <c r="Z9" s="75" t="s">
        <v>41</v>
      </c>
      <c r="AA9" s="75" t="s">
        <v>32</v>
      </c>
      <c r="AB9" s="78">
        <v>57000</v>
      </c>
      <c r="AC9" s="78">
        <v>5700</v>
      </c>
      <c r="AD9" s="75" t="s">
        <v>33</v>
      </c>
      <c r="AE9" s="82">
        <v>2850</v>
      </c>
      <c r="AF9" s="83" t="s">
        <v>42</v>
      </c>
    </row>
    <row r="10" spans="1:32" s="94" customFormat="1">
      <c r="A10" s="85">
        <v>210053895</v>
      </c>
      <c r="B10" s="86" t="s">
        <v>53</v>
      </c>
      <c r="C10" s="76" t="s">
        <v>48</v>
      </c>
      <c r="D10" s="86" t="s">
        <v>54</v>
      </c>
      <c r="E10" s="86">
        <v>20</v>
      </c>
      <c r="F10" s="57">
        <v>607418</v>
      </c>
      <c r="G10" s="57">
        <v>622174</v>
      </c>
      <c r="H10" s="57">
        <v>576358</v>
      </c>
      <c r="I10" s="57">
        <v>618544</v>
      </c>
      <c r="J10" s="8">
        <f t="shared" si="0"/>
        <v>2424514</v>
      </c>
      <c r="K10" s="105">
        <f t="shared" si="3"/>
        <v>0.58736143946870112</v>
      </c>
      <c r="L10" s="87">
        <v>2</v>
      </c>
      <c r="M10" s="88">
        <v>10</v>
      </c>
      <c r="N10" s="6">
        <v>5840</v>
      </c>
      <c r="O10" s="6">
        <v>7441</v>
      </c>
      <c r="P10" s="87">
        <f t="shared" si="2"/>
        <v>744.1</v>
      </c>
      <c r="Q10" s="96">
        <v>732.6</v>
      </c>
      <c r="R10" s="89">
        <v>1860</v>
      </c>
      <c r="S10" s="66">
        <f>O10-R10</f>
        <v>5581</v>
      </c>
      <c r="T10" s="66">
        <v>6593</v>
      </c>
      <c r="U10" s="91">
        <f>O10-T10</f>
        <v>848</v>
      </c>
      <c r="V10" s="6" t="s">
        <v>114</v>
      </c>
      <c r="W10" s="91">
        <f t="shared" si="4"/>
        <v>7141</v>
      </c>
      <c r="X10" s="91">
        <v>300</v>
      </c>
      <c r="Y10" s="90" t="s">
        <v>37</v>
      </c>
      <c r="Z10" s="86" t="s">
        <v>31</v>
      </c>
      <c r="AA10" s="86" t="s">
        <v>32</v>
      </c>
      <c r="AB10" s="88">
        <v>40000</v>
      </c>
      <c r="AC10" s="88">
        <v>4000</v>
      </c>
      <c r="AD10" s="86" t="s">
        <v>33</v>
      </c>
      <c r="AE10" s="92">
        <v>2000</v>
      </c>
      <c r="AF10" s="93" t="s">
        <v>34</v>
      </c>
    </row>
    <row r="11" spans="1:32" s="112" customFormat="1" ht="15">
      <c r="A11" s="20">
        <v>210011819</v>
      </c>
      <c r="B11" s="21" t="s">
        <v>55</v>
      </c>
      <c r="C11" s="21" t="s">
        <v>56</v>
      </c>
      <c r="D11" s="21" t="s">
        <v>36</v>
      </c>
      <c r="E11" s="33">
        <v>20</v>
      </c>
      <c r="F11" s="57">
        <v>139154</v>
      </c>
      <c r="G11" s="57">
        <v>150740</v>
      </c>
      <c r="H11" s="57">
        <v>135528</v>
      </c>
      <c r="I11" s="57">
        <v>125930</v>
      </c>
      <c r="J11" s="8">
        <f t="shared" si="0"/>
        <v>551372</v>
      </c>
      <c r="K11" s="105">
        <f t="shared" si="3"/>
        <v>0.13357508003778765</v>
      </c>
      <c r="L11" s="22">
        <v>2</v>
      </c>
      <c r="M11" s="23">
        <v>10</v>
      </c>
      <c r="N11" s="65">
        <v>5735</v>
      </c>
      <c r="O11" s="65">
        <v>7326</v>
      </c>
      <c r="P11" s="24">
        <f>O11/M11</f>
        <v>732.6</v>
      </c>
      <c r="Q11" s="24">
        <v>732.6</v>
      </c>
      <c r="R11" s="68">
        <f>O11*0.25</f>
        <v>1831.5</v>
      </c>
      <c r="S11" s="66">
        <v>5494</v>
      </c>
      <c r="T11" s="66">
        <v>6593</v>
      </c>
      <c r="U11" s="27">
        <f>O11-T11</f>
        <v>733</v>
      </c>
      <c r="V11" s="6" t="s">
        <v>115</v>
      </c>
      <c r="W11" s="27">
        <f>O11-300</f>
        <v>7026</v>
      </c>
      <c r="X11" s="27">
        <v>300</v>
      </c>
      <c r="Y11" s="26" t="s">
        <v>37</v>
      </c>
      <c r="Z11" s="21" t="s">
        <v>45</v>
      </c>
      <c r="AA11" s="21" t="s">
        <v>32</v>
      </c>
      <c r="AB11" s="23">
        <v>50000</v>
      </c>
      <c r="AC11" s="23">
        <v>5000</v>
      </c>
      <c r="AD11" s="21" t="s">
        <v>33</v>
      </c>
      <c r="AE11" s="28">
        <v>2500</v>
      </c>
      <c r="AF11" s="29" t="s">
        <v>46</v>
      </c>
    </row>
    <row r="12" spans="1:32" s="46" customFormat="1">
      <c r="A12" s="36">
        <v>210082608</v>
      </c>
      <c r="B12" s="37" t="s">
        <v>57</v>
      </c>
      <c r="C12" s="37" t="s">
        <v>58</v>
      </c>
      <c r="D12" s="37" t="s">
        <v>59</v>
      </c>
      <c r="E12" s="6">
        <v>13.33</v>
      </c>
      <c r="F12" s="57">
        <v>155799.70699999999</v>
      </c>
      <c r="G12" s="57">
        <v>166326.408</v>
      </c>
      <c r="H12" s="57">
        <v>156968.74799999999</v>
      </c>
      <c r="I12" s="57">
        <v>161235.68100000001</v>
      </c>
      <c r="J12" s="8">
        <f t="shared" si="0"/>
        <v>640343.87399999995</v>
      </c>
      <c r="K12" s="105">
        <f t="shared" si="3"/>
        <v>0.15512935771358902</v>
      </c>
      <c r="L12" s="38">
        <v>1.3333333333333333</v>
      </c>
      <c r="M12" s="39">
        <v>10</v>
      </c>
      <c r="N12" s="6">
        <v>5234</v>
      </c>
      <c r="O12" s="6">
        <v>6770</v>
      </c>
      <c r="P12" s="53">
        <f t="shared" si="2"/>
        <v>677</v>
      </c>
      <c r="Q12" s="96">
        <v>677</v>
      </c>
      <c r="R12" s="97">
        <v>1693</v>
      </c>
      <c r="S12" s="66">
        <f>O12-R12</f>
        <v>5077</v>
      </c>
      <c r="T12" s="66">
        <v>6093</v>
      </c>
      <c r="U12" s="43">
        <f>O12-T12</f>
        <v>677</v>
      </c>
      <c r="V12" s="6" t="s">
        <v>115</v>
      </c>
      <c r="W12" s="43">
        <f t="shared" si="4"/>
        <v>6470</v>
      </c>
      <c r="X12" s="43">
        <v>300</v>
      </c>
      <c r="Y12" s="42" t="s">
        <v>37</v>
      </c>
      <c r="Z12" s="37" t="s">
        <v>41</v>
      </c>
      <c r="AA12" s="37" t="s">
        <v>32</v>
      </c>
      <c r="AB12" s="39">
        <v>38000</v>
      </c>
      <c r="AC12" s="39">
        <v>3800</v>
      </c>
      <c r="AD12" s="37" t="s">
        <v>33</v>
      </c>
      <c r="AE12" s="44">
        <v>2850</v>
      </c>
      <c r="AF12" s="45" t="s">
        <v>42</v>
      </c>
    </row>
    <row r="13" spans="1:32">
      <c r="A13" s="30"/>
      <c r="B13" s="7"/>
      <c r="C13" s="7"/>
      <c r="D13" s="7"/>
      <c r="E13" s="6"/>
      <c r="F13" s="57"/>
      <c r="G13" s="57"/>
      <c r="H13" s="57"/>
      <c r="I13" s="57"/>
      <c r="J13" s="117">
        <f>SUM(J8:J12)</f>
        <v>4127805.8739999998</v>
      </c>
      <c r="K13" s="105">
        <f t="shared" si="3"/>
        <v>1</v>
      </c>
      <c r="L13" s="9"/>
      <c r="M13" s="17"/>
      <c r="N13" s="6"/>
      <c r="O13" s="6"/>
      <c r="P13" s="9"/>
      <c r="Q13" s="8"/>
      <c r="R13" s="66"/>
      <c r="S13" s="66"/>
      <c r="T13" s="66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32">
      <c r="A14" s="30"/>
      <c r="B14" s="7"/>
      <c r="C14" s="7"/>
      <c r="D14" s="7"/>
      <c r="E14" s="6"/>
      <c r="F14" s="57"/>
      <c r="G14" s="57"/>
      <c r="H14" s="57"/>
      <c r="I14" s="57"/>
      <c r="J14" s="8"/>
      <c r="K14" s="107"/>
      <c r="L14" s="9"/>
      <c r="M14" s="17"/>
      <c r="N14" s="6"/>
      <c r="O14" s="6"/>
      <c r="P14" s="9"/>
      <c r="Q14" s="8"/>
      <c r="R14" s="66"/>
      <c r="S14" s="66"/>
      <c r="T14" s="66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32">
      <c r="A15" s="5">
        <v>210043387</v>
      </c>
      <c r="B15" s="6" t="s">
        <v>60</v>
      </c>
      <c r="C15" s="7" t="s">
        <v>61</v>
      </c>
      <c r="D15" s="6" t="s">
        <v>62</v>
      </c>
      <c r="E15" s="6">
        <v>8</v>
      </c>
      <c r="F15" s="57">
        <v>8</v>
      </c>
      <c r="G15" s="57">
        <v>0</v>
      </c>
      <c r="H15" s="57">
        <v>24</v>
      </c>
      <c r="I15" s="57">
        <v>0</v>
      </c>
      <c r="J15" s="8">
        <f t="shared" si="0"/>
        <v>40</v>
      </c>
      <c r="K15" s="105">
        <f>J15/$J$25</f>
        <v>1.7511245898322817E-5</v>
      </c>
      <c r="L15" s="9">
        <v>4</v>
      </c>
      <c r="M15" s="10">
        <v>2</v>
      </c>
      <c r="N15" s="6">
        <v>2488</v>
      </c>
      <c r="O15" s="6">
        <v>3273</v>
      </c>
      <c r="P15" s="9">
        <f t="shared" si="2"/>
        <v>1636.5</v>
      </c>
      <c r="Q15" s="9">
        <v>895.5</v>
      </c>
      <c r="R15" s="66">
        <v>818</v>
      </c>
      <c r="S15" s="66">
        <f t="shared" ref="S15:S24" si="5">O15-R15</f>
        <v>2455</v>
      </c>
      <c r="T15" s="66">
        <v>1612</v>
      </c>
      <c r="U15" s="13">
        <f t="shared" ref="U15:U24" si="6">O15-T15</f>
        <v>1661</v>
      </c>
      <c r="V15" s="6" t="s">
        <v>116</v>
      </c>
      <c r="W15" s="13">
        <v>0</v>
      </c>
      <c r="X15" s="13">
        <v>0</v>
      </c>
      <c r="Y15" s="12" t="s">
        <v>30</v>
      </c>
      <c r="Z15" s="6" t="s">
        <v>31</v>
      </c>
      <c r="AA15" s="6" t="s">
        <v>32</v>
      </c>
      <c r="AB15" s="10">
        <v>16000</v>
      </c>
      <c r="AC15" s="10">
        <v>8000</v>
      </c>
      <c r="AD15" s="6" t="s">
        <v>33</v>
      </c>
      <c r="AE15" s="14">
        <v>2000</v>
      </c>
      <c r="AF15" s="15" t="s">
        <v>34</v>
      </c>
    </row>
    <row r="16" spans="1:32">
      <c r="A16" s="5">
        <v>210082658</v>
      </c>
      <c r="B16" s="6" t="s">
        <v>65</v>
      </c>
      <c r="C16" s="7" t="s">
        <v>66</v>
      </c>
      <c r="D16" s="6" t="s">
        <v>67</v>
      </c>
      <c r="E16" s="6">
        <v>33.33</v>
      </c>
      <c r="F16" s="57">
        <v>6775.9889999999996</v>
      </c>
      <c r="G16" s="57">
        <v>5842.7489999999998</v>
      </c>
      <c r="H16" s="57">
        <v>6989.3009999999995</v>
      </c>
      <c r="I16" s="57">
        <v>6236.0429999999997</v>
      </c>
      <c r="J16" s="8">
        <f t="shared" si="0"/>
        <v>25877.411999999997</v>
      </c>
      <c r="K16" s="105">
        <f t="shared" ref="K16:K25" si="7">J16/$J$25</f>
        <v>1.132864311860524E-2</v>
      </c>
      <c r="L16" s="9">
        <v>3.3333333333333335</v>
      </c>
      <c r="M16" s="10">
        <v>10</v>
      </c>
      <c r="N16" s="6">
        <v>11644</v>
      </c>
      <c r="O16" s="6">
        <v>13803</v>
      </c>
      <c r="P16" s="9">
        <f t="shared" si="2"/>
        <v>1380.3</v>
      </c>
      <c r="Q16" s="9">
        <v>895.5</v>
      </c>
      <c r="R16" s="66">
        <v>3451</v>
      </c>
      <c r="S16" s="66">
        <f t="shared" si="5"/>
        <v>10352</v>
      </c>
      <c r="T16" s="66">
        <v>8060</v>
      </c>
      <c r="U16" s="13">
        <f t="shared" si="6"/>
        <v>5743</v>
      </c>
      <c r="V16" s="6" t="s">
        <v>116</v>
      </c>
      <c r="W16" s="13">
        <f t="shared" si="4"/>
        <v>13503</v>
      </c>
      <c r="X16" s="13">
        <v>300</v>
      </c>
      <c r="Y16" s="12" t="s">
        <v>37</v>
      </c>
      <c r="Z16" s="6" t="s">
        <v>41</v>
      </c>
      <c r="AA16" s="6" t="s">
        <v>32</v>
      </c>
      <c r="AB16" s="10">
        <v>95000</v>
      </c>
      <c r="AC16" s="10">
        <v>9500</v>
      </c>
      <c r="AD16" s="6" t="s">
        <v>33</v>
      </c>
      <c r="AE16" s="14">
        <v>2850</v>
      </c>
      <c r="AF16" s="15" t="s">
        <v>42</v>
      </c>
    </row>
    <row r="17" spans="1:32">
      <c r="A17" s="5">
        <v>210135304</v>
      </c>
      <c r="B17" s="6" t="s">
        <v>63</v>
      </c>
      <c r="C17" s="7" t="s">
        <v>61</v>
      </c>
      <c r="D17" s="6" t="s">
        <v>64</v>
      </c>
      <c r="E17" s="6">
        <v>40</v>
      </c>
      <c r="F17" s="57">
        <v>88760</v>
      </c>
      <c r="G17" s="57">
        <v>85296</v>
      </c>
      <c r="H17" s="57">
        <v>82700</v>
      </c>
      <c r="I17" s="57">
        <v>88484</v>
      </c>
      <c r="J17" s="8">
        <f t="shared" si="0"/>
        <v>345280</v>
      </c>
      <c r="K17" s="105">
        <f t="shared" si="7"/>
        <v>0.15115707459432254</v>
      </c>
      <c r="L17" s="9">
        <v>4</v>
      </c>
      <c r="M17" s="10">
        <v>10</v>
      </c>
      <c r="N17" s="6">
        <v>11066</v>
      </c>
      <c r="O17" s="6">
        <v>13170</v>
      </c>
      <c r="P17" s="9">
        <f t="shared" si="2"/>
        <v>1317</v>
      </c>
      <c r="Q17" s="9">
        <v>895.5</v>
      </c>
      <c r="R17" s="66">
        <v>3293</v>
      </c>
      <c r="S17" s="66">
        <f t="shared" si="5"/>
        <v>9877</v>
      </c>
      <c r="T17" s="66">
        <v>8060</v>
      </c>
      <c r="U17" s="13">
        <f t="shared" si="6"/>
        <v>5110</v>
      </c>
      <c r="V17" s="6" t="s">
        <v>116</v>
      </c>
      <c r="W17" s="13">
        <f t="shared" si="4"/>
        <v>12870</v>
      </c>
      <c r="X17" s="13">
        <v>300</v>
      </c>
      <c r="Y17" s="12" t="s">
        <v>37</v>
      </c>
      <c r="Z17" s="6" t="s">
        <v>31</v>
      </c>
      <c r="AA17" s="6" t="s">
        <v>32</v>
      </c>
      <c r="AB17" s="10">
        <v>80000</v>
      </c>
      <c r="AC17" s="10">
        <v>8000</v>
      </c>
      <c r="AD17" s="6" t="s">
        <v>33</v>
      </c>
      <c r="AE17" s="14">
        <v>2000</v>
      </c>
      <c r="AF17" s="15" t="s">
        <v>34</v>
      </c>
    </row>
    <row r="18" spans="1:32">
      <c r="A18" s="5">
        <v>210043379</v>
      </c>
      <c r="B18" s="6" t="s">
        <v>68</v>
      </c>
      <c r="C18" s="7" t="s">
        <v>69</v>
      </c>
      <c r="D18" s="6" t="s">
        <v>70</v>
      </c>
      <c r="E18" s="6">
        <v>6</v>
      </c>
      <c r="F18" s="57">
        <v>36</v>
      </c>
      <c r="G18" s="57">
        <v>18</v>
      </c>
      <c r="H18" s="57">
        <v>14.399999999999999</v>
      </c>
      <c r="I18" s="57">
        <v>84</v>
      </c>
      <c r="J18" s="8">
        <f t="shared" si="0"/>
        <v>158.4</v>
      </c>
      <c r="K18" s="105">
        <f t="shared" si="7"/>
        <v>6.9344533757358359E-5</v>
      </c>
      <c r="L18" s="9">
        <v>3</v>
      </c>
      <c r="M18" s="10">
        <v>2</v>
      </c>
      <c r="N18" s="6">
        <v>1965</v>
      </c>
      <c r="O18" s="6">
        <v>2600</v>
      </c>
      <c r="P18" s="9">
        <f t="shared" si="2"/>
        <v>1300</v>
      </c>
      <c r="Q18" s="9">
        <v>895.5</v>
      </c>
      <c r="R18" s="66">
        <v>650</v>
      </c>
      <c r="S18" s="66">
        <f t="shared" si="5"/>
        <v>1950</v>
      </c>
      <c r="T18" s="66">
        <v>1612</v>
      </c>
      <c r="U18" s="13">
        <f t="shared" si="6"/>
        <v>988</v>
      </c>
      <c r="V18" s="6" t="s">
        <v>116</v>
      </c>
      <c r="W18" s="13">
        <v>0</v>
      </c>
      <c r="X18" s="13">
        <v>0</v>
      </c>
      <c r="Y18" s="12" t="s">
        <v>30</v>
      </c>
      <c r="Z18" s="6" t="s">
        <v>31</v>
      </c>
      <c r="AA18" s="6" t="s">
        <v>32</v>
      </c>
      <c r="AB18" s="10">
        <v>12000</v>
      </c>
      <c r="AC18" s="10">
        <v>6000</v>
      </c>
      <c r="AD18" s="6" t="s">
        <v>33</v>
      </c>
      <c r="AE18" s="14">
        <v>2000</v>
      </c>
      <c r="AF18" s="15" t="s">
        <v>34</v>
      </c>
    </row>
    <row r="19" spans="1:32">
      <c r="A19" s="5">
        <v>210082640</v>
      </c>
      <c r="B19" s="6" t="s">
        <v>71</v>
      </c>
      <c r="C19" s="7" t="s">
        <v>72</v>
      </c>
      <c r="D19" s="6" t="s">
        <v>73</v>
      </c>
      <c r="E19" s="6">
        <v>26.67</v>
      </c>
      <c r="F19" s="57">
        <v>28232.862000000001</v>
      </c>
      <c r="G19" s="57">
        <v>29502.353999999996</v>
      </c>
      <c r="H19" s="57">
        <v>30003.750000000004</v>
      </c>
      <c r="I19" s="57">
        <v>28768.929000000004</v>
      </c>
      <c r="J19" s="8">
        <f t="shared" si="0"/>
        <v>116534.565</v>
      </c>
      <c r="K19" s="105">
        <f t="shared" si="7"/>
        <v>5.1016635584227088E-2</v>
      </c>
      <c r="L19" s="9">
        <v>2.6666666666666665</v>
      </c>
      <c r="M19" s="10">
        <v>10</v>
      </c>
      <c r="N19" s="6">
        <v>10146</v>
      </c>
      <c r="O19" s="6">
        <v>12161</v>
      </c>
      <c r="P19" s="9">
        <f t="shared" si="2"/>
        <v>1216.0999999999999</v>
      </c>
      <c r="Q19" s="9">
        <v>895.5</v>
      </c>
      <c r="R19" s="66">
        <v>3040</v>
      </c>
      <c r="S19" s="66">
        <f t="shared" si="5"/>
        <v>9121</v>
      </c>
      <c r="T19" s="66">
        <v>8060</v>
      </c>
      <c r="U19" s="13">
        <f t="shared" si="6"/>
        <v>4101</v>
      </c>
      <c r="V19" s="6" t="s">
        <v>116</v>
      </c>
      <c r="W19" s="13">
        <f t="shared" si="4"/>
        <v>11861</v>
      </c>
      <c r="X19" s="13">
        <v>300</v>
      </c>
      <c r="Y19" s="12" t="s">
        <v>37</v>
      </c>
      <c r="Z19" s="6" t="s">
        <v>41</v>
      </c>
      <c r="AA19" s="6" t="s">
        <v>32</v>
      </c>
      <c r="AB19" s="10">
        <v>76000</v>
      </c>
      <c r="AC19" s="10">
        <v>7600</v>
      </c>
      <c r="AD19" s="6" t="s">
        <v>33</v>
      </c>
      <c r="AE19" s="14">
        <v>2850</v>
      </c>
      <c r="AF19" s="15" t="s">
        <v>42</v>
      </c>
    </row>
    <row r="20" spans="1:32" s="103" customFormat="1">
      <c r="A20" s="100">
        <v>210108315</v>
      </c>
      <c r="B20" s="7" t="s">
        <v>74</v>
      </c>
      <c r="C20" s="7" t="s">
        <v>75</v>
      </c>
      <c r="D20" s="7" t="s">
        <v>76</v>
      </c>
      <c r="E20" s="7">
        <v>20</v>
      </c>
      <c r="F20" s="57">
        <v>1608</v>
      </c>
      <c r="G20" s="57">
        <v>1340</v>
      </c>
      <c r="H20" s="57">
        <v>1940</v>
      </c>
      <c r="I20" s="57">
        <v>2436</v>
      </c>
      <c r="J20" s="8">
        <f t="shared" si="0"/>
        <v>7344</v>
      </c>
      <c r="K20" s="105">
        <f t="shared" si="7"/>
        <v>3.2150647469320688E-3</v>
      </c>
      <c r="L20" s="11">
        <v>4</v>
      </c>
      <c r="M20" s="17">
        <v>5</v>
      </c>
      <c r="N20" s="7">
        <v>4615</v>
      </c>
      <c r="O20" s="7">
        <v>5969</v>
      </c>
      <c r="P20" s="11">
        <f t="shared" si="2"/>
        <v>1193.8</v>
      </c>
      <c r="Q20" s="11">
        <v>895.5</v>
      </c>
      <c r="R20" s="67">
        <v>1492</v>
      </c>
      <c r="S20" s="67">
        <f t="shared" si="5"/>
        <v>4477</v>
      </c>
      <c r="T20" s="67">
        <v>4030</v>
      </c>
      <c r="U20" s="101">
        <f t="shared" si="6"/>
        <v>1939</v>
      </c>
      <c r="V20" s="7" t="s">
        <v>116</v>
      </c>
      <c r="W20" s="101">
        <f t="shared" si="4"/>
        <v>5669</v>
      </c>
      <c r="X20" s="101">
        <v>300</v>
      </c>
      <c r="Y20" s="102" t="s">
        <v>37</v>
      </c>
      <c r="Z20" s="7" t="s">
        <v>45</v>
      </c>
      <c r="AA20" s="7" t="s">
        <v>32</v>
      </c>
      <c r="AB20" s="17">
        <v>50000</v>
      </c>
      <c r="AC20" s="17">
        <v>10000</v>
      </c>
      <c r="AD20" s="7" t="s">
        <v>33</v>
      </c>
      <c r="AE20" s="18">
        <v>2500</v>
      </c>
      <c r="AF20" s="19" t="s">
        <v>46</v>
      </c>
    </row>
    <row r="21" spans="1:32">
      <c r="A21" s="5">
        <v>210011801</v>
      </c>
      <c r="B21" s="6" t="s">
        <v>77</v>
      </c>
      <c r="C21" s="6" t="s">
        <v>78</v>
      </c>
      <c r="D21" s="6" t="s">
        <v>79</v>
      </c>
      <c r="E21" s="6">
        <v>40</v>
      </c>
      <c r="F21" s="57">
        <v>920</v>
      </c>
      <c r="G21" s="57">
        <v>880</v>
      </c>
      <c r="H21" s="57">
        <v>440</v>
      </c>
      <c r="I21" s="57">
        <v>240</v>
      </c>
      <c r="J21" s="8">
        <f t="shared" si="0"/>
        <v>2520</v>
      </c>
      <c r="K21" s="105">
        <f t="shared" si="7"/>
        <v>1.1032084915943373E-3</v>
      </c>
      <c r="L21" s="9">
        <v>4</v>
      </c>
      <c r="M21" s="10">
        <v>10</v>
      </c>
      <c r="N21" s="6">
        <v>9944</v>
      </c>
      <c r="O21" s="6">
        <v>11941</v>
      </c>
      <c r="P21" s="9">
        <f t="shared" si="2"/>
        <v>1194.0999999999999</v>
      </c>
      <c r="Q21" s="9">
        <v>895.5</v>
      </c>
      <c r="R21" s="66">
        <v>2985</v>
      </c>
      <c r="S21" s="66">
        <f t="shared" si="5"/>
        <v>8956</v>
      </c>
      <c r="T21" s="66">
        <v>8060</v>
      </c>
      <c r="U21" s="13">
        <f t="shared" si="6"/>
        <v>3881</v>
      </c>
      <c r="V21" s="6" t="s">
        <v>116</v>
      </c>
      <c r="W21" s="13">
        <f t="shared" si="4"/>
        <v>11641</v>
      </c>
      <c r="X21" s="13">
        <v>300</v>
      </c>
      <c r="Y21" s="12" t="s">
        <v>37</v>
      </c>
      <c r="Z21" s="6" t="s">
        <v>45</v>
      </c>
      <c r="AA21" s="6" t="s">
        <v>32</v>
      </c>
      <c r="AB21" s="10">
        <v>100000</v>
      </c>
      <c r="AC21" s="10">
        <v>10000</v>
      </c>
      <c r="AD21" s="6" t="s">
        <v>33</v>
      </c>
      <c r="AE21" s="14">
        <v>2500</v>
      </c>
      <c r="AF21" s="15" t="s">
        <v>46</v>
      </c>
    </row>
    <row r="22" spans="1:32">
      <c r="A22" s="5">
        <v>210135299</v>
      </c>
      <c r="B22" s="6" t="s">
        <v>80</v>
      </c>
      <c r="C22" s="7" t="s">
        <v>69</v>
      </c>
      <c r="D22" s="6" t="s">
        <v>81</v>
      </c>
      <c r="E22" s="6">
        <v>30</v>
      </c>
      <c r="F22" s="57">
        <v>393114.00000000006</v>
      </c>
      <c r="G22" s="57">
        <v>404589</v>
      </c>
      <c r="H22" s="57">
        <v>393423</v>
      </c>
      <c r="I22" s="57">
        <v>426234</v>
      </c>
      <c r="J22" s="8">
        <f t="shared" si="0"/>
        <v>1617390</v>
      </c>
      <c r="K22" s="105">
        <f t="shared" si="7"/>
        <v>0.70806285008720848</v>
      </c>
      <c r="L22" s="9">
        <v>3</v>
      </c>
      <c r="M22" s="10">
        <v>10</v>
      </c>
      <c r="N22" s="6">
        <v>8729</v>
      </c>
      <c r="O22" s="6">
        <v>10608</v>
      </c>
      <c r="P22" s="9">
        <f t="shared" si="2"/>
        <v>1060.8</v>
      </c>
      <c r="Q22" s="9">
        <v>895.5</v>
      </c>
      <c r="R22" s="66">
        <v>2652</v>
      </c>
      <c r="S22" s="66">
        <f t="shared" si="5"/>
        <v>7956</v>
      </c>
      <c r="T22" s="66">
        <v>8060</v>
      </c>
      <c r="U22" s="13">
        <f t="shared" si="6"/>
        <v>2548</v>
      </c>
      <c r="V22" s="6" t="s">
        <v>116</v>
      </c>
      <c r="W22" s="13">
        <f t="shared" si="4"/>
        <v>10308</v>
      </c>
      <c r="X22" s="13">
        <v>300</v>
      </c>
      <c r="Y22" s="12" t="s">
        <v>37</v>
      </c>
      <c r="Z22" s="6" t="s">
        <v>31</v>
      </c>
      <c r="AA22" s="6" t="s">
        <v>32</v>
      </c>
      <c r="AB22" s="10">
        <v>60000</v>
      </c>
      <c r="AC22" s="10">
        <v>6000</v>
      </c>
      <c r="AD22" s="6" t="s">
        <v>33</v>
      </c>
      <c r="AE22" s="14">
        <v>2000</v>
      </c>
      <c r="AF22" s="15" t="s">
        <v>34</v>
      </c>
    </row>
    <row r="23" spans="1:32" s="4" customFormat="1">
      <c r="A23" s="32">
        <v>210108307</v>
      </c>
      <c r="B23" s="33" t="s">
        <v>82</v>
      </c>
      <c r="C23" s="21" t="s">
        <v>83</v>
      </c>
      <c r="D23" s="33" t="s">
        <v>84</v>
      </c>
      <c r="E23" s="6">
        <v>30</v>
      </c>
      <c r="F23" s="57">
        <v>25026</v>
      </c>
      <c r="G23" s="57">
        <v>26550</v>
      </c>
      <c r="H23" s="57">
        <v>28734</v>
      </c>
      <c r="I23" s="57">
        <v>28866</v>
      </c>
      <c r="J23" s="8">
        <f t="shared" si="0"/>
        <v>109206</v>
      </c>
      <c r="K23" s="105">
        <f t="shared" si="7"/>
        <v>4.7808327989306038E-2</v>
      </c>
      <c r="L23" s="24">
        <v>3</v>
      </c>
      <c r="M23" s="25">
        <v>10</v>
      </c>
      <c r="N23" s="6">
        <v>7221</v>
      </c>
      <c r="O23" s="6">
        <v>8955</v>
      </c>
      <c r="P23" s="24">
        <f t="shared" si="2"/>
        <v>895.5</v>
      </c>
      <c r="Q23" s="24">
        <v>895.5</v>
      </c>
      <c r="R23" s="69">
        <v>2239</v>
      </c>
      <c r="S23" s="66">
        <f t="shared" si="5"/>
        <v>6716</v>
      </c>
      <c r="T23" s="66">
        <v>8060</v>
      </c>
      <c r="U23" s="27">
        <f t="shared" si="6"/>
        <v>895</v>
      </c>
      <c r="V23" s="6" t="s">
        <v>116</v>
      </c>
      <c r="W23" s="27">
        <f t="shared" si="4"/>
        <v>8655</v>
      </c>
      <c r="X23" s="27">
        <v>300</v>
      </c>
      <c r="Y23" s="26" t="s">
        <v>37</v>
      </c>
      <c r="Z23" s="33" t="s">
        <v>45</v>
      </c>
      <c r="AA23" s="33" t="s">
        <v>32</v>
      </c>
      <c r="AB23" s="25">
        <v>75000</v>
      </c>
      <c r="AC23" s="25">
        <v>7500</v>
      </c>
      <c r="AD23" s="33" t="s">
        <v>33</v>
      </c>
      <c r="AE23" s="34">
        <v>2500</v>
      </c>
      <c r="AF23" s="35" t="s">
        <v>46</v>
      </c>
    </row>
    <row r="24" spans="1:32" s="46" customFormat="1">
      <c r="A24" s="47">
        <v>210141240</v>
      </c>
      <c r="B24" s="48" t="s">
        <v>85</v>
      </c>
      <c r="C24" s="37" t="s">
        <v>86</v>
      </c>
      <c r="D24" s="48" t="s">
        <v>52</v>
      </c>
      <c r="E24" s="6">
        <v>40</v>
      </c>
      <c r="F24" s="57">
        <v>14936</v>
      </c>
      <c r="G24" s="57">
        <v>13360</v>
      </c>
      <c r="H24" s="57">
        <v>13840</v>
      </c>
      <c r="I24" s="57">
        <v>17720</v>
      </c>
      <c r="J24" s="8">
        <f t="shared" si="0"/>
        <v>59896</v>
      </c>
      <c r="K24" s="105">
        <f t="shared" si="7"/>
        <v>2.6221339608148583E-2</v>
      </c>
      <c r="L24" s="40">
        <v>4</v>
      </c>
      <c r="M24" s="41">
        <v>10</v>
      </c>
      <c r="N24" s="6">
        <v>13537</v>
      </c>
      <c r="O24" s="6">
        <v>15879</v>
      </c>
      <c r="P24" s="40">
        <f t="shared" si="2"/>
        <v>1587.9</v>
      </c>
      <c r="Q24" s="40">
        <v>1587.9</v>
      </c>
      <c r="R24" s="70">
        <v>3970</v>
      </c>
      <c r="S24" s="66">
        <f t="shared" si="5"/>
        <v>11909</v>
      </c>
      <c r="T24" s="66">
        <v>14291</v>
      </c>
      <c r="U24" s="43">
        <f t="shared" si="6"/>
        <v>1588</v>
      </c>
      <c r="V24" s="6" t="s">
        <v>116</v>
      </c>
      <c r="W24" s="43">
        <f t="shared" si="4"/>
        <v>15579</v>
      </c>
      <c r="X24" s="43">
        <v>300</v>
      </c>
      <c r="Y24" s="42" t="s">
        <v>37</v>
      </c>
      <c r="Z24" s="48" t="s">
        <v>41</v>
      </c>
      <c r="AA24" s="48" t="s">
        <v>32</v>
      </c>
      <c r="AB24" s="41">
        <v>114000</v>
      </c>
      <c r="AC24" s="41">
        <v>11400</v>
      </c>
      <c r="AD24" s="48" t="s">
        <v>33</v>
      </c>
      <c r="AE24" s="49">
        <v>2850</v>
      </c>
      <c r="AF24" s="50" t="s">
        <v>42</v>
      </c>
    </row>
    <row r="25" spans="1:32" ht="15">
      <c r="A25"/>
      <c r="B25"/>
      <c r="C25"/>
      <c r="D25"/>
      <c r="E25" s="6"/>
      <c r="F25" s="57"/>
      <c r="G25" s="57"/>
      <c r="H25" s="57"/>
      <c r="I25" s="57"/>
      <c r="J25" s="117">
        <f>SUM(J15:J24)</f>
        <v>2284246.3769999999</v>
      </c>
      <c r="K25" s="105">
        <f t="shared" si="7"/>
        <v>1</v>
      </c>
      <c r="L25" s="53"/>
      <c r="M25" s="54"/>
      <c r="N25" s="6"/>
      <c r="O25" s="6"/>
      <c r="P25" s="9"/>
      <c r="Q25" s="53"/>
      <c r="R25" s="71"/>
      <c r="S25" s="66"/>
      <c r="T25" s="66"/>
      <c r="U25" s="13"/>
      <c r="V25" s="6"/>
      <c r="W25" s="13"/>
      <c r="X25" s="13"/>
      <c r="Y25" s="12"/>
      <c r="Z25" s="52"/>
      <c r="AA25" s="52"/>
      <c r="AB25" s="54"/>
      <c r="AC25" s="54"/>
      <c r="AD25" s="52"/>
      <c r="AE25" s="55"/>
      <c r="AF25" s="56"/>
    </row>
    <row r="26" spans="1:32">
      <c r="A26" s="57"/>
      <c r="B26" s="6"/>
      <c r="C26" s="6"/>
      <c r="D26" s="6"/>
      <c r="E26" s="6"/>
      <c r="F26" s="57"/>
      <c r="G26" s="57"/>
      <c r="H26" s="57"/>
      <c r="I26" s="57"/>
      <c r="J26" s="8"/>
      <c r="K26" s="108"/>
      <c r="L26" s="9"/>
      <c r="M26" s="10"/>
      <c r="N26" s="6"/>
      <c r="O26" s="6"/>
      <c r="P26" s="9"/>
      <c r="Q26" s="8"/>
      <c r="R26" s="66"/>
      <c r="S26" s="66"/>
      <c r="T26" s="66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32" s="61" customFormat="1">
      <c r="A27" s="51">
        <v>210229797</v>
      </c>
      <c r="B27" s="52" t="s">
        <v>87</v>
      </c>
      <c r="C27" s="52" t="s">
        <v>88</v>
      </c>
      <c r="D27" s="52" t="s">
        <v>89</v>
      </c>
      <c r="E27" s="6">
        <v>75</v>
      </c>
      <c r="F27" s="57">
        <v>17767.5</v>
      </c>
      <c r="G27" s="57">
        <v>16687.5</v>
      </c>
      <c r="H27" s="57">
        <v>17422.5</v>
      </c>
      <c r="I27" s="57">
        <v>13950</v>
      </c>
      <c r="J27" s="8">
        <f t="shared" si="0"/>
        <v>65902.5</v>
      </c>
      <c r="K27" s="109">
        <f>J27/$J$36</f>
        <v>0.1393572289519025</v>
      </c>
      <c r="L27" s="53">
        <v>7.5</v>
      </c>
      <c r="M27" s="54">
        <v>10</v>
      </c>
      <c r="N27" s="6">
        <v>23079</v>
      </c>
      <c r="O27" s="6">
        <v>26338</v>
      </c>
      <c r="P27" s="53">
        <f t="shared" si="2"/>
        <v>2633.8</v>
      </c>
      <c r="Q27" s="53">
        <v>1492.4</v>
      </c>
      <c r="R27" s="71">
        <v>6585</v>
      </c>
      <c r="S27" s="66">
        <f t="shared" ref="S27:S35" si="8">O27-R27</f>
        <v>19753</v>
      </c>
      <c r="T27" s="66">
        <v>23704</v>
      </c>
      <c r="U27" s="60">
        <f t="shared" ref="U27:U35" si="9">O27-T27</f>
        <v>2634</v>
      </c>
      <c r="V27" s="6" t="s">
        <v>116</v>
      </c>
      <c r="W27" s="60">
        <f t="shared" si="4"/>
        <v>26038</v>
      </c>
      <c r="X27" s="60">
        <v>300</v>
      </c>
      <c r="Y27" s="59" t="s">
        <v>37</v>
      </c>
      <c r="Z27" s="52" t="s">
        <v>31</v>
      </c>
      <c r="AA27" s="52" t="s">
        <v>32</v>
      </c>
      <c r="AB27" s="54">
        <v>150000</v>
      </c>
      <c r="AC27" s="54">
        <v>15000</v>
      </c>
      <c r="AD27" s="52" t="s">
        <v>33</v>
      </c>
      <c r="AE27" s="55">
        <v>2000</v>
      </c>
      <c r="AF27" s="56" t="s">
        <v>34</v>
      </c>
    </row>
    <row r="28" spans="1:32">
      <c r="A28" s="5">
        <v>210108519</v>
      </c>
      <c r="B28" s="6" t="s">
        <v>90</v>
      </c>
      <c r="C28" s="6" t="s">
        <v>91</v>
      </c>
      <c r="D28" s="6" t="s">
        <v>92</v>
      </c>
      <c r="E28" s="6">
        <v>36</v>
      </c>
      <c r="F28" s="57">
        <v>0</v>
      </c>
      <c r="G28" s="57">
        <v>0</v>
      </c>
      <c r="H28" s="57">
        <v>0</v>
      </c>
      <c r="I28" s="57">
        <v>0</v>
      </c>
      <c r="J28" s="8">
        <f t="shared" si="0"/>
        <v>36</v>
      </c>
      <c r="K28" s="109">
        <f t="shared" ref="K28:K36" si="10">J28/$J$36</f>
        <v>7.6125492087075454E-5</v>
      </c>
      <c r="L28" s="9">
        <v>7.2</v>
      </c>
      <c r="M28" s="10">
        <v>5</v>
      </c>
      <c r="N28" s="6">
        <v>8854</v>
      </c>
      <c r="O28" s="6">
        <v>10746</v>
      </c>
      <c r="P28" s="9">
        <f t="shared" si="2"/>
        <v>2149.1999999999998</v>
      </c>
      <c r="Q28" s="9">
        <v>1492.4</v>
      </c>
      <c r="R28" s="66">
        <v>2687</v>
      </c>
      <c r="S28" s="66">
        <f t="shared" si="8"/>
        <v>8059</v>
      </c>
      <c r="T28" s="66">
        <v>6716</v>
      </c>
      <c r="U28" s="13">
        <f t="shared" si="9"/>
        <v>4030</v>
      </c>
      <c r="V28" s="6" t="s">
        <v>116</v>
      </c>
      <c r="W28" s="13">
        <f t="shared" si="4"/>
        <v>10446</v>
      </c>
      <c r="X28" s="13">
        <v>300</v>
      </c>
      <c r="Y28" s="12" t="s">
        <v>37</v>
      </c>
      <c r="Z28" s="6" t="s">
        <v>45</v>
      </c>
      <c r="AA28" s="6" t="s">
        <v>32</v>
      </c>
      <c r="AB28" s="10">
        <v>90000</v>
      </c>
      <c r="AC28" s="10">
        <v>18000</v>
      </c>
      <c r="AD28" s="6" t="s">
        <v>33</v>
      </c>
      <c r="AE28" s="14">
        <v>2500</v>
      </c>
      <c r="AF28" s="15" t="s">
        <v>46</v>
      </c>
    </row>
    <row r="29" spans="1:32" s="61" customFormat="1">
      <c r="A29" s="51">
        <v>210229789</v>
      </c>
      <c r="B29" s="52" t="s">
        <v>93</v>
      </c>
      <c r="C29" s="52" t="s">
        <v>94</v>
      </c>
      <c r="D29" s="52" t="s">
        <v>64</v>
      </c>
      <c r="E29" s="6">
        <v>60</v>
      </c>
      <c r="F29" s="57">
        <v>60978</v>
      </c>
      <c r="G29" s="57">
        <v>58902</v>
      </c>
      <c r="H29" s="57">
        <v>55698</v>
      </c>
      <c r="I29" s="57">
        <v>61692</v>
      </c>
      <c r="J29" s="8">
        <f t="shared" si="0"/>
        <v>237330</v>
      </c>
      <c r="K29" s="109">
        <f t="shared" si="10"/>
        <v>0.50185730658404493</v>
      </c>
      <c r="L29" s="53">
        <v>6</v>
      </c>
      <c r="M29" s="54">
        <v>10</v>
      </c>
      <c r="N29" s="6">
        <v>18464</v>
      </c>
      <c r="O29" s="6">
        <v>21279</v>
      </c>
      <c r="P29" s="53">
        <f t="shared" si="2"/>
        <v>2127.9</v>
      </c>
      <c r="Q29" s="53">
        <v>1492.4</v>
      </c>
      <c r="R29" s="71">
        <v>5320</v>
      </c>
      <c r="S29" s="66">
        <f t="shared" si="8"/>
        <v>15959</v>
      </c>
      <c r="T29" s="66">
        <v>19151</v>
      </c>
      <c r="U29" s="60">
        <f t="shared" si="9"/>
        <v>2128</v>
      </c>
      <c r="V29" s="6" t="s">
        <v>116</v>
      </c>
      <c r="W29" s="60">
        <f t="shared" si="4"/>
        <v>20979</v>
      </c>
      <c r="X29" s="60">
        <v>300</v>
      </c>
      <c r="Y29" s="59" t="s">
        <v>37</v>
      </c>
      <c r="Z29" s="52" t="s">
        <v>31</v>
      </c>
      <c r="AA29" s="52" t="s">
        <v>32</v>
      </c>
      <c r="AB29" s="54">
        <v>120000</v>
      </c>
      <c r="AC29" s="54">
        <v>12000</v>
      </c>
      <c r="AD29" s="52" t="s">
        <v>33</v>
      </c>
      <c r="AE29" s="55">
        <v>2000</v>
      </c>
      <c r="AF29" s="56" t="s">
        <v>34</v>
      </c>
    </row>
    <row r="30" spans="1:32">
      <c r="A30" s="5">
        <v>210043395</v>
      </c>
      <c r="B30" s="6" t="s">
        <v>95</v>
      </c>
      <c r="C30" s="6" t="s">
        <v>96</v>
      </c>
      <c r="D30" s="6" t="s">
        <v>97</v>
      </c>
      <c r="E30" s="6">
        <v>10</v>
      </c>
      <c r="F30" s="57">
        <v>970</v>
      </c>
      <c r="G30" s="57">
        <v>990</v>
      </c>
      <c r="H30" s="57">
        <v>160</v>
      </c>
      <c r="I30" s="57">
        <v>110</v>
      </c>
      <c r="J30" s="8">
        <f t="shared" si="0"/>
        <v>2240</v>
      </c>
      <c r="K30" s="109">
        <f t="shared" si="10"/>
        <v>4.7366972854180284E-3</v>
      </c>
      <c r="L30" s="9">
        <v>5</v>
      </c>
      <c r="M30" s="10">
        <v>2</v>
      </c>
      <c r="N30" s="6">
        <v>2782</v>
      </c>
      <c r="O30" s="6">
        <v>3659</v>
      </c>
      <c r="P30" s="9">
        <f t="shared" si="2"/>
        <v>1829.5</v>
      </c>
      <c r="Q30" s="9">
        <v>1492.4</v>
      </c>
      <c r="R30" s="66">
        <v>915</v>
      </c>
      <c r="S30" s="66">
        <f t="shared" si="8"/>
        <v>2744</v>
      </c>
      <c r="T30" s="66">
        <v>2686</v>
      </c>
      <c r="U30" s="13">
        <f t="shared" si="9"/>
        <v>973</v>
      </c>
      <c r="V30" s="6" t="s">
        <v>116</v>
      </c>
      <c r="W30" s="13">
        <v>0</v>
      </c>
      <c r="X30" s="13">
        <v>0</v>
      </c>
      <c r="Y30" s="12" t="s">
        <v>30</v>
      </c>
      <c r="Z30" s="6" t="s">
        <v>31</v>
      </c>
      <c r="AA30" s="6" t="s">
        <v>32</v>
      </c>
      <c r="AB30" s="10">
        <v>20000</v>
      </c>
      <c r="AC30" s="10">
        <v>10000</v>
      </c>
      <c r="AD30" s="6" t="s">
        <v>33</v>
      </c>
      <c r="AE30" s="14">
        <v>2000</v>
      </c>
      <c r="AF30" s="15" t="s">
        <v>34</v>
      </c>
    </row>
    <row r="31" spans="1:32">
      <c r="A31" s="12">
        <v>210135223</v>
      </c>
      <c r="B31" s="12" t="s">
        <v>98</v>
      </c>
      <c r="C31" s="12" t="s">
        <v>96</v>
      </c>
      <c r="D31" s="95" t="s">
        <v>99</v>
      </c>
      <c r="E31" s="6">
        <v>50</v>
      </c>
      <c r="F31" s="57">
        <v>24690</v>
      </c>
      <c r="G31" s="57">
        <v>26289.999999999996</v>
      </c>
      <c r="H31" s="57">
        <v>30650</v>
      </c>
      <c r="I31" s="57">
        <v>31230</v>
      </c>
      <c r="J31" s="8">
        <f t="shared" si="0"/>
        <v>112910</v>
      </c>
      <c r="K31" s="109">
        <f t="shared" si="10"/>
        <v>0.23875914754310248</v>
      </c>
      <c r="L31" s="9">
        <v>5</v>
      </c>
      <c r="M31" s="10">
        <v>10</v>
      </c>
      <c r="N31" s="6">
        <v>13910</v>
      </c>
      <c r="O31" s="6">
        <v>16288</v>
      </c>
      <c r="P31" s="9">
        <f t="shared" si="2"/>
        <v>1628.8</v>
      </c>
      <c r="Q31" s="9">
        <v>1492.4</v>
      </c>
      <c r="R31" s="13">
        <v>4072</v>
      </c>
      <c r="S31" s="66">
        <f t="shared" si="8"/>
        <v>12216</v>
      </c>
      <c r="T31" s="66">
        <v>13432</v>
      </c>
      <c r="U31" s="13">
        <f t="shared" si="9"/>
        <v>2856</v>
      </c>
      <c r="V31" s="6" t="s">
        <v>116</v>
      </c>
      <c r="W31" s="13">
        <f t="shared" si="4"/>
        <v>15988</v>
      </c>
      <c r="X31" s="13">
        <v>300</v>
      </c>
      <c r="Y31" s="12" t="s">
        <v>37</v>
      </c>
      <c r="Z31" s="6" t="s">
        <v>31</v>
      </c>
      <c r="AA31" s="6" t="s">
        <v>32</v>
      </c>
      <c r="AB31" s="10">
        <v>100000</v>
      </c>
      <c r="AC31" s="10">
        <v>10000</v>
      </c>
      <c r="AD31" s="6" t="s">
        <v>33</v>
      </c>
      <c r="AE31" s="14">
        <v>2001</v>
      </c>
      <c r="AF31" s="15" t="s">
        <v>34</v>
      </c>
    </row>
    <row r="32" spans="1:32">
      <c r="A32" s="5">
        <v>210108501</v>
      </c>
      <c r="B32" s="6" t="s">
        <v>100</v>
      </c>
      <c r="C32" s="6" t="s">
        <v>101</v>
      </c>
      <c r="D32" s="6" t="s">
        <v>102</v>
      </c>
      <c r="E32" s="6">
        <v>30</v>
      </c>
      <c r="F32" s="57">
        <v>1320</v>
      </c>
      <c r="G32" s="57">
        <v>1020</v>
      </c>
      <c r="H32" s="57">
        <v>900</v>
      </c>
      <c r="I32" s="57">
        <v>840</v>
      </c>
      <c r="J32" s="8">
        <f t="shared" si="0"/>
        <v>4110</v>
      </c>
      <c r="K32" s="109">
        <f t="shared" si="10"/>
        <v>8.6909936799411149E-3</v>
      </c>
      <c r="L32" s="9">
        <v>6</v>
      </c>
      <c r="M32" s="10">
        <v>5</v>
      </c>
      <c r="N32" s="6">
        <v>7221</v>
      </c>
      <c r="O32" s="6">
        <v>8955</v>
      </c>
      <c r="P32" s="9">
        <f t="shared" si="2"/>
        <v>1791</v>
      </c>
      <c r="Q32" s="9">
        <v>1492.4</v>
      </c>
      <c r="R32" s="66">
        <v>2239</v>
      </c>
      <c r="S32" s="66">
        <f t="shared" si="8"/>
        <v>6716</v>
      </c>
      <c r="T32" s="66">
        <v>6716</v>
      </c>
      <c r="U32" s="13">
        <f t="shared" si="9"/>
        <v>2239</v>
      </c>
      <c r="V32" s="6" t="s">
        <v>116</v>
      </c>
      <c r="W32" s="13">
        <f t="shared" si="4"/>
        <v>8655</v>
      </c>
      <c r="X32" s="13">
        <v>300</v>
      </c>
      <c r="Y32" s="12" t="s">
        <v>37</v>
      </c>
      <c r="Z32" s="6" t="s">
        <v>45</v>
      </c>
      <c r="AA32" s="6" t="s">
        <v>32</v>
      </c>
      <c r="AB32" s="10">
        <v>75000</v>
      </c>
      <c r="AC32" s="10">
        <v>15000</v>
      </c>
      <c r="AD32" s="6" t="s">
        <v>33</v>
      </c>
      <c r="AE32" s="14">
        <v>2500</v>
      </c>
      <c r="AF32" s="15" t="s">
        <v>46</v>
      </c>
    </row>
    <row r="33" spans="1:32" s="4" customFormat="1">
      <c r="A33" s="32">
        <v>210108496</v>
      </c>
      <c r="B33" s="33" t="s">
        <v>103</v>
      </c>
      <c r="C33" s="33" t="s">
        <v>104</v>
      </c>
      <c r="D33" s="33" t="s">
        <v>105</v>
      </c>
      <c r="E33" s="6">
        <v>25</v>
      </c>
      <c r="F33" s="57">
        <v>1475</v>
      </c>
      <c r="G33" s="57">
        <v>1075</v>
      </c>
      <c r="H33" s="57">
        <v>1500</v>
      </c>
      <c r="I33" s="57">
        <v>800</v>
      </c>
      <c r="J33" s="8">
        <f t="shared" si="0"/>
        <v>4875</v>
      </c>
      <c r="K33" s="109">
        <f t="shared" si="10"/>
        <v>1.0308660386791468E-2</v>
      </c>
      <c r="L33" s="24">
        <v>5</v>
      </c>
      <c r="M33" s="25">
        <v>5</v>
      </c>
      <c r="N33" s="6">
        <v>5859</v>
      </c>
      <c r="O33" s="6">
        <v>7462</v>
      </c>
      <c r="P33" s="24">
        <f t="shared" si="2"/>
        <v>1492.4</v>
      </c>
      <c r="Q33" s="24">
        <v>1492.4</v>
      </c>
      <c r="R33" s="69">
        <v>1866</v>
      </c>
      <c r="S33" s="66">
        <f t="shared" si="8"/>
        <v>5596</v>
      </c>
      <c r="T33" s="66">
        <v>6716</v>
      </c>
      <c r="U33" s="27">
        <f t="shared" si="9"/>
        <v>746</v>
      </c>
      <c r="V33" s="6" t="s">
        <v>116</v>
      </c>
      <c r="W33" s="27">
        <f t="shared" si="4"/>
        <v>7162</v>
      </c>
      <c r="X33" s="27">
        <v>300</v>
      </c>
      <c r="Y33" s="26" t="s">
        <v>37</v>
      </c>
      <c r="Z33" s="33" t="s">
        <v>45</v>
      </c>
      <c r="AA33" s="33" t="s">
        <v>32</v>
      </c>
      <c r="AB33" s="25">
        <v>62500</v>
      </c>
      <c r="AC33" s="25">
        <v>12500</v>
      </c>
      <c r="AD33" s="33" t="s">
        <v>33</v>
      </c>
      <c r="AE33" s="34">
        <v>2500</v>
      </c>
      <c r="AF33" s="35" t="s">
        <v>46</v>
      </c>
    </row>
    <row r="34" spans="1:32" s="46" customFormat="1">
      <c r="A34" s="47">
        <v>210141266</v>
      </c>
      <c r="B34" s="48" t="s">
        <v>106</v>
      </c>
      <c r="C34" s="48" t="s">
        <v>107</v>
      </c>
      <c r="D34" s="48" t="s">
        <v>108</v>
      </c>
      <c r="E34" s="6">
        <v>66.67</v>
      </c>
      <c r="F34" s="57">
        <v>2533.46</v>
      </c>
      <c r="G34" s="57">
        <v>2866.81</v>
      </c>
      <c r="H34" s="57">
        <v>2200.11</v>
      </c>
      <c r="I34" s="57">
        <v>4400.22</v>
      </c>
      <c r="J34" s="8">
        <f t="shared" si="0"/>
        <v>12067.27</v>
      </c>
      <c r="K34" s="109">
        <f t="shared" si="10"/>
        <v>2.5517412969377862E-2</v>
      </c>
      <c r="L34" s="40">
        <v>6.666666666666667</v>
      </c>
      <c r="M34" s="41">
        <v>10</v>
      </c>
      <c r="N34" s="6">
        <v>22125</v>
      </c>
      <c r="O34" s="6">
        <v>25293</v>
      </c>
      <c r="P34" s="40">
        <f t="shared" si="2"/>
        <v>2529.3000000000002</v>
      </c>
      <c r="Q34" s="40">
        <v>2529.3000000000002</v>
      </c>
      <c r="R34" s="70">
        <v>6323</v>
      </c>
      <c r="S34" s="66">
        <f t="shared" si="8"/>
        <v>18970</v>
      </c>
      <c r="T34" s="66">
        <v>22764</v>
      </c>
      <c r="U34" s="43">
        <f t="shared" si="9"/>
        <v>2529</v>
      </c>
      <c r="V34" s="6" t="s">
        <v>116</v>
      </c>
      <c r="W34" s="43">
        <f t="shared" si="4"/>
        <v>24993</v>
      </c>
      <c r="X34" s="43">
        <v>300</v>
      </c>
      <c r="Y34" s="42" t="s">
        <v>37</v>
      </c>
      <c r="Z34" s="48" t="s">
        <v>41</v>
      </c>
      <c r="AA34" s="48" t="s">
        <v>32</v>
      </c>
      <c r="AB34" s="41">
        <v>190000</v>
      </c>
      <c r="AC34" s="41">
        <v>19000</v>
      </c>
      <c r="AD34" s="48" t="s">
        <v>33</v>
      </c>
      <c r="AE34" s="49">
        <v>2850</v>
      </c>
      <c r="AF34" s="50" t="s">
        <v>42</v>
      </c>
    </row>
    <row r="35" spans="1:32" s="46" customFormat="1">
      <c r="A35" s="47">
        <v>210141258</v>
      </c>
      <c r="B35" s="48" t="s">
        <v>109</v>
      </c>
      <c r="C35" s="48" t="s">
        <v>110</v>
      </c>
      <c r="D35" s="48" t="s">
        <v>73</v>
      </c>
      <c r="E35" s="6">
        <v>53.33</v>
      </c>
      <c r="F35" s="57">
        <v>8020.8320000000003</v>
      </c>
      <c r="G35" s="57">
        <v>7364.8729999999996</v>
      </c>
      <c r="H35" s="57">
        <v>9023.4359999999997</v>
      </c>
      <c r="I35" s="57">
        <v>8970.1059999999998</v>
      </c>
      <c r="J35" s="8">
        <f t="shared" si="0"/>
        <v>33432.576999999997</v>
      </c>
      <c r="K35" s="109">
        <f t="shared" si="10"/>
        <v>7.0696427107334467E-2</v>
      </c>
      <c r="L35" s="40">
        <v>5.333333333333333</v>
      </c>
      <c r="M35" s="41">
        <v>10</v>
      </c>
      <c r="N35" s="6">
        <v>20349</v>
      </c>
      <c r="O35" s="6">
        <v>23346</v>
      </c>
      <c r="P35" s="40">
        <f t="shared" si="2"/>
        <v>2334.6</v>
      </c>
      <c r="Q35" s="40">
        <v>2334.6</v>
      </c>
      <c r="R35" s="70">
        <v>5837</v>
      </c>
      <c r="S35" s="66">
        <f t="shared" si="8"/>
        <v>17509</v>
      </c>
      <c r="T35" s="66">
        <v>21011</v>
      </c>
      <c r="U35" s="43">
        <f t="shared" si="9"/>
        <v>2335</v>
      </c>
      <c r="V35" s="6" t="s">
        <v>116</v>
      </c>
      <c r="W35" s="43">
        <f t="shared" si="4"/>
        <v>23046</v>
      </c>
      <c r="X35" s="43">
        <v>300</v>
      </c>
      <c r="Y35" s="42" t="s">
        <v>37</v>
      </c>
      <c r="Z35" s="48" t="s">
        <v>41</v>
      </c>
      <c r="AA35" s="48" t="s">
        <v>32</v>
      </c>
      <c r="AB35" s="41">
        <v>152000</v>
      </c>
      <c r="AC35" s="41">
        <v>15200</v>
      </c>
      <c r="AD35" s="48" t="s">
        <v>33</v>
      </c>
      <c r="AE35" s="49">
        <v>2850</v>
      </c>
      <c r="AF35" s="50" t="s">
        <v>42</v>
      </c>
    </row>
    <row r="36" spans="1:32">
      <c r="A36" s="51"/>
      <c r="B36" s="52"/>
      <c r="C36" s="52"/>
      <c r="D36" s="52"/>
      <c r="E36" s="52"/>
      <c r="F36" s="52"/>
      <c r="G36" s="52"/>
      <c r="H36" s="52"/>
      <c r="I36" s="52"/>
      <c r="J36" s="117">
        <f>SUM(J27:J35)</f>
        <v>472903.34700000001</v>
      </c>
      <c r="K36" s="109">
        <f t="shared" si="10"/>
        <v>1</v>
      </c>
      <c r="L36" s="53"/>
      <c r="M36" s="54"/>
      <c r="N36" s="54"/>
      <c r="O36" s="54"/>
      <c r="P36" s="53"/>
      <c r="Q36" s="53"/>
      <c r="R36" s="58"/>
      <c r="S36" s="58"/>
      <c r="T36" s="58"/>
      <c r="U36" s="54"/>
      <c r="V36" s="12"/>
      <c r="W36" s="13"/>
      <c r="X36" s="13"/>
      <c r="Y36" s="12"/>
      <c r="Z36" s="52"/>
      <c r="AA36" s="52"/>
      <c r="AB36" s="54"/>
      <c r="AC36" s="54"/>
      <c r="AD36" s="52"/>
      <c r="AE36" s="55"/>
      <c r="AF36" s="56"/>
    </row>
    <row r="37" spans="1:32">
      <c r="R37" s="16"/>
      <c r="T37" s="16"/>
    </row>
    <row r="38" spans="1:32" s="65" customFormat="1" ht="15" customHeight="1">
      <c r="A38" s="63" t="s">
        <v>129</v>
      </c>
      <c r="B38" s="113"/>
      <c r="C38" s="113"/>
      <c r="D38" s="113"/>
      <c r="E38" s="113"/>
      <c r="F38" s="63"/>
      <c r="G38" s="62"/>
      <c r="H38" s="63"/>
      <c r="I38" s="63"/>
      <c r="J38" s="64"/>
      <c r="K38" s="111"/>
      <c r="R38" s="73"/>
      <c r="S38" s="64"/>
      <c r="T38" s="73"/>
      <c r="W38" s="73"/>
    </row>
    <row r="39" spans="1:32" ht="15">
      <c r="O39" s="72"/>
      <c r="P39" s="72"/>
      <c r="R39" s="98"/>
      <c r="S39" s="99"/>
      <c r="T39" s="73"/>
      <c r="W39" s="73"/>
    </row>
    <row r="40" spans="1:32" ht="15">
      <c r="C40"/>
      <c r="O40" s="72"/>
      <c r="P40" s="72"/>
      <c r="R40" s="98"/>
      <c r="S40" s="99"/>
      <c r="T40" s="73"/>
      <c r="W40" s="73"/>
    </row>
    <row r="41" spans="1:32" ht="15">
      <c r="C41"/>
      <c r="O41" s="72"/>
      <c r="P41" s="72"/>
      <c r="R41" s="98"/>
      <c r="S41" s="99"/>
      <c r="T41" s="73"/>
      <c r="W41" s="73"/>
    </row>
    <row r="42" spans="1:32" ht="15">
      <c r="C42"/>
    </row>
  </sheetData>
  <phoneticPr fontId="1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2"/>
  <dimension ref="A1:U105"/>
  <sheetViews>
    <sheetView topLeftCell="N70" workbookViewId="0">
      <selection activeCell="P2" sqref="P2:P105"/>
    </sheetView>
  </sheetViews>
  <sheetFormatPr defaultRowHeight="15"/>
  <cols>
    <col min="1" max="1" width="10" bestFit="1" customWidth="1"/>
    <col min="4" max="4" width="35.85546875" customWidth="1"/>
    <col min="7" max="7" width="13.7109375" customWidth="1"/>
    <col min="8" max="8" width="10" bestFit="1" customWidth="1"/>
    <col min="9" max="9" width="10.140625" customWidth="1"/>
    <col min="14" max="14" width="7.5703125" bestFit="1" customWidth="1"/>
    <col min="17" max="17" width="13.7109375" bestFit="1" customWidth="1"/>
  </cols>
  <sheetData>
    <row r="1" spans="14:21">
      <c r="N1" s="114" t="s">
        <v>120</v>
      </c>
      <c r="O1" s="114" t="s">
        <v>122</v>
      </c>
      <c r="P1" s="114" t="s">
        <v>121</v>
      </c>
      <c r="Q1" s="114" t="s">
        <v>123</v>
      </c>
      <c r="R1" s="114" t="s">
        <v>130</v>
      </c>
      <c r="S1" s="114" t="s">
        <v>131</v>
      </c>
      <c r="T1" s="114" t="s">
        <v>132</v>
      </c>
      <c r="U1" s="114" t="s">
        <v>133</v>
      </c>
    </row>
    <row r="2" spans="14:21">
      <c r="N2" s="115">
        <v>201509</v>
      </c>
      <c r="O2" s="116" t="s">
        <v>118</v>
      </c>
      <c r="P2" s="118">
        <v>210011796</v>
      </c>
      <c r="Q2" s="116" t="s">
        <v>124</v>
      </c>
      <c r="R2" s="115">
        <v>1533.4</v>
      </c>
      <c r="S2" s="115">
        <v>5351566</v>
      </c>
      <c r="T2" s="115">
        <v>5946525.2000000002</v>
      </c>
      <c r="U2" s="115">
        <v>584871.19999999995</v>
      </c>
    </row>
    <row r="3" spans="14:21">
      <c r="N3" s="115">
        <v>201509</v>
      </c>
      <c r="O3" s="116" t="s">
        <v>118</v>
      </c>
      <c r="P3" s="118">
        <v>210011801</v>
      </c>
      <c r="Q3" s="116" t="s">
        <v>124</v>
      </c>
      <c r="R3" s="115">
        <v>23</v>
      </c>
      <c r="S3" s="115">
        <v>185380</v>
      </c>
      <c r="T3" s="115">
        <v>274643</v>
      </c>
      <c r="U3" s="115">
        <v>89263</v>
      </c>
    </row>
    <row r="4" spans="14:21">
      <c r="N4" s="115">
        <v>201509</v>
      </c>
      <c r="O4" s="116" t="s">
        <v>118</v>
      </c>
      <c r="P4" s="118">
        <v>210011819</v>
      </c>
      <c r="Q4" s="116" t="s">
        <v>124</v>
      </c>
      <c r="R4" s="115">
        <v>6957.7</v>
      </c>
      <c r="S4" s="115">
        <v>45872116.100000001</v>
      </c>
      <c r="T4" s="115">
        <v>50972110.200000003</v>
      </c>
      <c r="U4" s="115">
        <v>4974284.5999999996</v>
      </c>
    </row>
    <row r="5" spans="14:21">
      <c r="N5" s="115">
        <v>201509</v>
      </c>
      <c r="O5" s="116" t="s">
        <v>118</v>
      </c>
      <c r="P5" s="118">
        <v>210108307</v>
      </c>
      <c r="Q5" s="116" t="s">
        <v>124</v>
      </c>
      <c r="R5" s="115">
        <v>834.2</v>
      </c>
      <c r="S5" s="115">
        <v>6723652</v>
      </c>
      <c r="T5" s="115">
        <v>7470261</v>
      </c>
      <c r="U5" s="115">
        <v>675904</v>
      </c>
    </row>
    <row r="6" spans="14:21">
      <c r="N6" s="115">
        <v>201509</v>
      </c>
      <c r="O6" s="116" t="s">
        <v>118</v>
      </c>
      <c r="P6" s="118">
        <v>210108315</v>
      </c>
      <c r="Q6" s="116" t="s">
        <v>124</v>
      </c>
      <c r="R6" s="115">
        <v>80.400000000000006</v>
      </c>
      <c r="S6" s="115">
        <v>324012</v>
      </c>
      <c r="T6" s="115">
        <v>479907.6</v>
      </c>
      <c r="U6" s="115">
        <v>145425</v>
      </c>
    </row>
    <row r="7" spans="14:21">
      <c r="N7" s="115">
        <v>201509</v>
      </c>
      <c r="O7" s="116" t="s">
        <v>118</v>
      </c>
      <c r="P7" s="118">
        <v>210108496</v>
      </c>
      <c r="Q7" s="116" t="s">
        <v>124</v>
      </c>
      <c r="R7" s="115">
        <v>59</v>
      </c>
      <c r="S7" s="115">
        <v>396244</v>
      </c>
      <c r="T7" s="115">
        <v>440258</v>
      </c>
      <c r="U7" s="115">
        <v>39538</v>
      </c>
    </row>
    <row r="8" spans="14:21">
      <c r="N8" s="115">
        <v>201509</v>
      </c>
      <c r="O8" s="116" t="s">
        <v>118</v>
      </c>
      <c r="P8" s="118">
        <v>210108501</v>
      </c>
      <c r="Q8" s="116" t="s">
        <v>124</v>
      </c>
      <c r="R8" s="115">
        <v>44</v>
      </c>
      <c r="S8" s="115">
        <v>295504</v>
      </c>
      <c r="T8" s="115">
        <v>394020</v>
      </c>
      <c r="U8" s="115">
        <v>98516</v>
      </c>
    </row>
    <row r="9" spans="14:21">
      <c r="N9" s="115">
        <v>201509</v>
      </c>
      <c r="O9" s="116" t="s">
        <v>117</v>
      </c>
      <c r="P9" s="118">
        <v>210006199</v>
      </c>
      <c r="Q9" s="116" t="s">
        <v>124</v>
      </c>
      <c r="R9" s="115">
        <v>8</v>
      </c>
      <c r="S9" s="115">
        <v>10552</v>
      </c>
      <c r="T9" s="115">
        <v>18168</v>
      </c>
      <c r="U9" s="115">
        <v>5712</v>
      </c>
    </row>
    <row r="10" spans="14:21">
      <c r="N10" s="115">
        <v>201509</v>
      </c>
      <c r="O10" s="116" t="s">
        <v>117</v>
      </c>
      <c r="P10" s="118">
        <v>210043379</v>
      </c>
      <c r="Q10" s="116" t="s">
        <v>124</v>
      </c>
      <c r="R10" s="115">
        <v>6</v>
      </c>
      <c r="S10" s="115">
        <v>9672</v>
      </c>
      <c r="T10" s="115">
        <v>15600</v>
      </c>
      <c r="U10" s="115">
        <v>5928</v>
      </c>
    </row>
    <row r="11" spans="14:21">
      <c r="N11" s="115">
        <v>201509</v>
      </c>
      <c r="O11" s="116" t="s">
        <v>117</v>
      </c>
      <c r="P11" s="118">
        <v>210043387</v>
      </c>
      <c r="Q11" s="116" t="s">
        <v>124</v>
      </c>
      <c r="R11" s="115">
        <v>1</v>
      </c>
      <c r="S11" s="115">
        <v>1612</v>
      </c>
      <c r="T11" s="115">
        <v>3273</v>
      </c>
      <c r="U11" s="115">
        <v>1661</v>
      </c>
    </row>
    <row r="12" spans="14:21">
      <c r="N12" s="115">
        <v>201509</v>
      </c>
      <c r="O12" s="116" t="s">
        <v>117</v>
      </c>
      <c r="P12" s="118">
        <v>210043395</v>
      </c>
      <c r="Q12" s="116" t="s">
        <v>124</v>
      </c>
      <c r="R12" s="115">
        <v>97</v>
      </c>
      <c r="S12" s="115">
        <v>260542</v>
      </c>
      <c r="T12" s="115">
        <v>354923</v>
      </c>
      <c r="U12" s="115">
        <v>85624</v>
      </c>
    </row>
    <row r="13" spans="14:21">
      <c r="N13" s="115">
        <v>201509</v>
      </c>
      <c r="O13" s="116" t="s">
        <v>117</v>
      </c>
      <c r="P13" s="118">
        <v>210053887</v>
      </c>
      <c r="Q13" s="116" t="s">
        <v>124</v>
      </c>
      <c r="R13" s="115">
        <v>707.5</v>
      </c>
      <c r="S13" s="115">
        <v>2469175</v>
      </c>
      <c r="T13" s="115">
        <v>3692442.5</v>
      </c>
      <c r="U13" s="115">
        <v>1159294.5</v>
      </c>
    </row>
    <row r="14" spans="14:21">
      <c r="N14" s="115">
        <v>201509</v>
      </c>
      <c r="O14" s="116" t="s">
        <v>117</v>
      </c>
      <c r="P14" s="118">
        <v>210053895</v>
      </c>
      <c r="Q14" s="116" t="s">
        <v>124</v>
      </c>
      <c r="R14" s="115">
        <v>30370.899999999998</v>
      </c>
      <c r="S14" s="115">
        <v>200235343.70000002</v>
      </c>
      <c r="T14" s="115">
        <v>225989866.90000001</v>
      </c>
      <c r="U14" s="115">
        <v>24592508.800000001</v>
      </c>
    </row>
    <row r="15" spans="14:21">
      <c r="N15" s="115">
        <v>201509</v>
      </c>
      <c r="O15" s="116" t="s">
        <v>117</v>
      </c>
      <c r="P15" s="118">
        <v>210135223</v>
      </c>
      <c r="Q15" s="116" t="s">
        <v>124</v>
      </c>
      <c r="R15" s="115">
        <v>493.8</v>
      </c>
      <c r="S15" s="115">
        <v>6632721.5999999996</v>
      </c>
      <c r="T15" s="115">
        <v>8043014.4000000004</v>
      </c>
      <c r="U15" s="115">
        <v>1336036.8</v>
      </c>
    </row>
    <row r="16" spans="14:21">
      <c r="N16" s="115">
        <v>201509</v>
      </c>
      <c r="O16" s="116" t="s">
        <v>117</v>
      </c>
      <c r="P16" s="118">
        <v>210135299</v>
      </c>
      <c r="Q16" s="116" t="s">
        <v>124</v>
      </c>
      <c r="R16" s="115">
        <v>13103.800000000001</v>
      </c>
      <c r="S16" s="115">
        <v>105616628</v>
      </c>
      <c r="T16" s="115">
        <v>139005110.40000001</v>
      </c>
      <c r="U16" s="115">
        <v>31829272.600000001</v>
      </c>
    </row>
    <row r="17" spans="1:21">
      <c r="N17" s="115">
        <v>201509</v>
      </c>
      <c r="O17" s="116" t="s">
        <v>117</v>
      </c>
      <c r="P17" s="118">
        <v>210135304</v>
      </c>
      <c r="Q17" s="116" t="s">
        <v>124</v>
      </c>
      <c r="R17" s="115">
        <v>2219</v>
      </c>
      <c r="S17" s="115">
        <v>17885140</v>
      </c>
      <c r="T17" s="115">
        <v>29224230</v>
      </c>
      <c r="U17" s="115">
        <v>10955721</v>
      </c>
    </row>
    <row r="18" spans="1:21">
      <c r="N18" s="115">
        <v>201509</v>
      </c>
      <c r="O18" s="116" t="s">
        <v>117</v>
      </c>
      <c r="P18" s="118">
        <v>210229789</v>
      </c>
      <c r="Q18" s="116" t="s">
        <v>124</v>
      </c>
      <c r="R18" s="115">
        <v>1016.3</v>
      </c>
      <c r="S18" s="115">
        <v>19463161.300000001</v>
      </c>
      <c r="T18" s="115">
        <v>21625847.699999999</v>
      </c>
      <c r="U18" s="115">
        <v>2049902.4</v>
      </c>
    </row>
    <row r="19" spans="1:21">
      <c r="N19" s="115">
        <v>201509</v>
      </c>
      <c r="O19" s="116" t="s">
        <v>117</v>
      </c>
      <c r="P19" s="118">
        <v>210229797</v>
      </c>
      <c r="Q19" s="116" t="s">
        <v>124</v>
      </c>
      <c r="R19" s="115">
        <v>236.9</v>
      </c>
      <c r="S19" s="115">
        <v>5615477.5999999996</v>
      </c>
      <c r="T19" s="115">
        <v>6239472.2000000002</v>
      </c>
      <c r="U19" s="115">
        <v>572895</v>
      </c>
    </row>
    <row r="20" spans="1:21">
      <c r="N20" s="115">
        <v>201509</v>
      </c>
      <c r="O20" s="116" t="s">
        <v>119</v>
      </c>
      <c r="P20" s="118">
        <v>210082593</v>
      </c>
      <c r="Q20" s="116" t="s">
        <v>124</v>
      </c>
      <c r="R20" s="115">
        <v>2485.8000000000002</v>
      </c>
      <c r="S20" s="115">
        <v>8675442</v>
      </c>
      <c r="T20" s="115">
        <v>11541569.4</v>
      </c>
      <c r="U20" s="115">
        <v>2761204.4</v>
      </c>
    </row>
    <row r="21" spans="1:21">
      <c r="N21" s="115">
        <v>201509</v>
      </c>
      <c r="O21" s="116" t="s">
        <v>119</v>
      </c>
      <c r="P21" s="118">
        <v>210082608</v>
      </c>
      <c r="Q21" s="116" t="s">
        <v>124</v>
      </c>
      <c r="R21" s="115">
        <v>11687.9</v>
      </c>
      <c r="S21" s="115">
        <v>71214374.700000003</v>
      </c>
      <c r="T21" s="115">
        <v>79127083</v>
      </c>
      <c r="U21" s="115">
        <v>7693611.2999999998</v>
      </c>
    </row>
    <row r="22" spans="1:21">
      <c r="N22" s="115">
        <v>201509</v>
      </c>
      <c r="O22" s="116" t="s">
        <v>119</v>
      </c>
      <c r="P22" s="118">
        <v>210082624</v>
      </c>
      <c r="Q22" s="116" t="s">
        <v>124</v>
      </c>
      <c r="R22" s="115">
        <v>6218.1</v>
      </c>
      <c r="S22" s="115">
        <v>40995933.299999997</v>
      </c>
      <c r="T22" s="115">
        <v>59973574.5</v>
      </c>
      <c r="U22" s="115">
        <v>18310474</v>
      </c>
    </row>
    <row r="23" spans="1:21">
      <c r="N23" s="115">
        <v>201509</v>
      </c>
      <c r="O23" s="116" t="s">
        <v>119</v>
      </c>
      <c r="P23" s="118">
        <v>210082640</v>
      </c>
      <c r="Q23" s="116" t="s">
        <v>124</v>
      </c>
      <c r="R23" s="115">
        <v>1058.5999999999999</v>
      </c>
      <c r="S23" s="115">
        <v>8532316</v>
      </c>
      <c r="T23" s="115">
        <v>12873634.6</v>
      </c>
      <c r="U23" s="115">
        <v>4189581.6</v>
      </c>
    </row>
    <row r="24" spans="1:21">
      <c r="N24" s="115">
        <v>201509</v>
      </c>
      <c r="O24" s="116" t="s">
        <v>119</v>
      </c>
      <c r="P24" s="118">
        <v>210082658</v>
      </c>
      <c r="Q24" s="116" t="s">
        <v>124</v>
      </c>
      <c r="R24" s="115">
        <v>203.3</v>
      </c>
      <c r="S24" s="115">
        <v>1638598</v>
      </c>
      <c r="T24" s="115">
        <v>2806149.9</v>
      </c>
      <c r="U24" s="115">
        <v>1138836.8999999999</v>
      </c>
    </row>
    <row r="25" spans="1:21">
      <c r="N25" s="115">
        <v>201509</v>
      </c>
      <c r="O25" s="116" t="s">
        <v>119</v>
      </c>
      <c r="P25" s="118">
        <v>210141240</v>
      </c>
      <c r="Q25" s="116" t="s">
        <v>124</v>
      </c>
      <c r="R25" s="115">
        <v>373.4</v>
      </c>
      <c r="S25" s="115">
        <v>5336259.4000000004</v>
      </c>
      <c r="T25" s="115">
        <v>5929218.5999999996</v>
      </c>
      <c r="U25" s="115">
        <v>558023.19999999995</v>
      </c>
    </row>
    <row r="26" spans="1:21">
      <c r="N26" s="115">
        <v>201509</v>
      </c>
      <c r="O26" s="116" t="s">
        <v>119</v>
      </c>
      <c r="P26" s="118">
        <v>210141258</v>
      </c>
      <c r="Q26" s="116" t="s">
        <v>124</v>
      </c>
      <c r="R26" s="115">
        <v>150.4</v>
      </c>
      <c r="S26" s="115">
        <v>3160054.4</v>
      </c>
      <c r="T26" s="115">
        <v>3511238.4</v>
      </c>
      <c r="U26" s="115">
        <v>330169</v>
      </c>
    </row>
    <row r="27" spans="1:21">
      <c r="N27" s="115">
        <v>201509</v>
      </c>
      <c r="O27" s="116" t="s">
        <v>119</v>
      </c>
      <c r="P27" s="118">
        <v>210141266</v>
      </c>
      <c r="Q27" s="116" t="s">
        <v>124</v>
      </c>
      <c r="R27" s="115">
        <v>38</v>
      </c>
      <c r="S27" s="115">
        <v>865032</v>
      </c>
      <c r="T27" s="115">
        <v>961134</v>
      </c>
      <c r="U27" s="115">
        <v>73341</v>
      </c>
    </row>
    <row r="28" spans="1:21">
      <c r="N28" s="115">
        <v>201510</v>
      </c>
      <c r="O28" s="116" t="s">
        <v>118</v>
      </c>
      <c r="P28" s="118">
        <v>210011796</v>
      </c>
      <c r="Q28" s="116" t="s">
        <v>124</v>
      </c>
      <c r="R28" s="115">
        <v>1912.1</v>
      </c>
      <c r="S28" s="115">
        <v>6673229</v>
      </c>
      <c r="T28" s="115">
        <v>7415123.7999999998</v>
      </c>
      <c r="U28" s="115">
        <v>729478.8</v>
      </c>
    </row>
    <row r="29" spans="1:21">
      <c r="N29" s="115">
        <v>201510</v>
      </c>
      <c r="O29" s="116" t="s">
        <v>118</v>
      </c>
      <c r="P29" s="118">
        <v>210011801</v>
      </c>
      <c r="Q29" s="116" t="s">
        <v>124</v>
      </c>
      <c r="R29" s="115">
        <v>22</v>
      </c>
      <c r="S29" s="115">
        <v>177320</v>
      </c>
      <c r="T29" s="115">
        <v>262702</v>
      </c>
      <c r="U29" s="115">
        <v>85382</v>
      </c>
    </row>
    <row r="30" spans="1:21">
      <c r="N30" s="115">
        <v>201510</v>
      </c>
      <c r="O30" s="116" t="s">
        <v>118</v>
      </c>
      <c r="P30" s="118">
        <v>210011819</v>
      </c>
      <c r="Q30" s="116" t="s">
        <v>124</v>
      </c>
      <c r="R30" s="115">
        <v>7537</v>
      </c>
      <c r="S30" s="115">
        <v>49691441</v>
      </c>
      <c r="T30" s="115">
        <v>55216062</v>
      </c>
      <c r="U30" s="115">
        <v>5402283.2999999998</v>
      </c>
    </row>
    <row r="31" spans="1:21">
      <c r="N31" s="115">
        <v>201510</v>
      </c>
      <c r="O31" s="116" t="s">
        <v>118</v>
      </c>
      <c r="P31" s="118">
        <v>210108307</v>
      </c>
      <c r="Q31" s="116" t="s">
        <v>124</v>
      </c>
      <c r="R31" s="115">
        <v>885</v>
      </c>
      <c r="S31" s="115">
        <v>7133100</v>
      </c>
      <c r="T31" s="115">
        <v>7925175</v>
      </c>
      <c r="U31" s="115">
        <v>739270</v>
      </c>
    </row>
    <row r="32" spans="1:21">
      <c r="A32" s="114"/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5">
        <v>201510</v>
      </c>
      <c r="O32" s="116" t="s">
        <v>118</v>
      </c>
      <c r="P32" s="118">
        <v>210108315</v>
      </c>
      <c r="Q32" s="116" t="s">
        <v>124</v>
      </c>
      <c r="R32" s="115">
        <v>67</v>
      </c>
      <c r="S32" s="115">
        <v>270010</v>
      </c>
      <c r="T32" s="115">
        <v>399923</v>
      </c>
      <c r="U32" s="115">
        <v>129913</v>
      </c>
    </row>
    <row r="33" spans="1:21">
      <c r="A33" s="115"/>
      <c r="B33" s="116"/>
      <c r="C33" s="116"/>
      <c r="D33" s="116"/>
      <c r="E33" s="116"/>
      <c r="F33" s="116"/>
      <c r="G33" s="116"/>
      <c r="H33" s="116"/>
      <c r="I33" s="116"/>
      <c r="J33" s="115"/>
      <c r="K33" s="115"/>
      <c r="L33" s="115"/>
      <c r="M33" s="115"/>
      <c r="N33" s="115">
        <v>201510</v>
      </c>
      <c r="O33" s="116" t="s">
        <v>118</v>
      </c>
      <c r="P33" s="118">
        <v>210108496</v>
      </c>
      <c r="Q33" s="116" t="s">
        <v>124</v>
      </c>
      <c r="R33" s="115">
        <v>43</v>
      </c>
      <c r="S33" s="115">
        <v>288788</v>
      </c>
      <c r="T33" s="115">
        <v>320866</v>
      </c>
      <c r="U33" s="115">
        <v>32078</v>
      </c>
    </row>
    <row r="34" spans="1:21">
      <c r="A34" s="115"/>
      <c r="B34" s="116"/>
      <c r="C34" s="116"/>
      <c r="D34" s="116"/>
      <c r="E34" s="116"/>
      <c r="F34" s="116"/>
      <c r="G34" s="116"/>
      <c r="H34" s="116"/>
      <c r="I34" s="116"/>
      <c r="J34" s="115"/>
      <c r="K34" s="115"/>
      <c r="L34" s="115"/>
      <c r="M34" s="115"/>
      <c r="N34" s="115">
        <v>201510</v>
      </c>
      <c r="O34" s="116" t="s">
        <v>118</v>
      </c>
      <c r="P34" s="118">
        <v>210108501</v>
      </c>
      <c r="Q34" s="116" t="s">
        <v>124</v>
      </c>
      <c r="R34" s="115">
        <v>34</v>
      </c>
      <c r="S34" s="115">
        <v>228344</v>
      </c>
      <c r="T34" s="115">
        <v>304470</v>
      </c>
      <c r="U34" s="115">
        <v>62692</v>
      </c>
    </row>
    <row r="35" spans="1:21">
      <c r="A35" s="115"/>
      <c r="B35" s="116"/>
      <c r="C35" s="116"/>
      <c r="D35" s="116"/>
      <c r="E35" s="116"/>
      <c r="F35" s="116"/>
      <c r="G35" s="116"/>
      <c r="H35" s="116"/>
      <c r="I35" s="116"/>
      <c r="J35" s="115"/>
      <c r="K35" s="115"/>
      <c r="L35" s="115"/>
      <c r="M35" s="115"/>
      <c r="N35" s="115">
        <v>201510</v>
      </c>
      <c r="O35" s="116" t="s">
        <v>117</v>
      </c>
      <c r="P35" s="118">
        <v>210006181</v>
      </c>
      <c r="Q35" s="116" t="s">
        <v>124</v>
      </c>
      <c r="R35" s="115">
        <v>5</v>
      </c>
      <c r="S35" s="115">
        <v>3490</v>
      </c>
      <c r="T35" s="115">
        <v>6565</v>
      </c>
      <c r="U35" s="115">
        <v>3075</v>
      </c>
    </row>
    <row r="36" spans="1:21">
      <c r="A36" s="115"/>
      <c r="B36" s="116"/>
      <c r="C36" s="116"/>
      <c r="D36" s="116"/>
      <c r="E36" s="116"/>
      <c r="F36" s="116"/>
      <c r="G36" s="116"/>
      <c r="H36" s="116"/>
      <c r="I36" s="116"/>
      <c r="J36" s="115"/>
      <c r="K36" s="115"/>
      <c r="L36" s="115"/>
      <c r="M36" s="115"/>
      <c r="N36" s="115">
        <v>201510</v>
      </c>
      <c r="O36" s="116" t="s">
        <v>117</v>
      </c>
      <c r="P36" s="118">
        <v>210006199</v>
      </c>
      <c r="Q36" s="116" t="s">
        <v>124</v>
      </c>
      <c r="R36" s="115">
        <v>14</v>
      </c>
      <c r="S36" s="115">
        <v>18466</v>
      </c>
      <c r="T36" s="115">
        <v>31794</v>
      </c>
      <c r="U36" s="115">
        <v>10472</v>
      </c>
    </row>
    <row r="37" spans="1:21">
      <c r="A37" s="115"/>
      <c r="B37" s="116"/>
      <c r="C37" s="116"/>
      <c r="D37" s="116"/>
      <c r="E37" s="116"/>
      <c r="F37" s="116"/>
      <c r="G37" s="116"/>
      <c r="H37" s="116"/>
      <c r="I37" s="116"/>
      <c r="J37" s="115"/>
      <c r="K37" s="115"/>
      <c r="L37" s="115"/>
      <c r="M37" s="115"/>
      <c r="N37" s="115">
        <v>201510</v>
      </c>
      <c r="O37" s="116" t="s">
        <v>117</v>
      </c>
      <c r="P37" s="118">
        <v>210043379</v>
      </c>
      <c r="Q37" s="116" t="s">
        <v>124</v>
      </c>
      <c r="R37" s="115">
        <v>3</v>
      </c>
      <c r="S37" s="115">
        <v>4836</v>
      </c>
      <c r="T37" s="115">
        <v>7800</v>
      </c>
      <c r="U37" s="115">
        <v>2964</v>
      </c>
    </row>
    <row r="38" spans="1:21">
      <c r="A38" s="115"/>
      <c r="B38" s="116"/>
      <c r="C38" s="116"/>
      <c r="D38" s="116"/>
      <c r="E38" s="116"/>
      <c r="F38" s="116"/>
      <c r="G38" s="116"/>
      <c r="H38" s="116"/>
      <c r="I38" s="116"/>
      <c r="J38" s="115"/>
      <c r="K38" s="115"/>
      <c r="L38" s="115"/>
      <c r="M38" s="115"/>
      <c r="N38" s="115">
        <v>201510</v>
      </c>
      <c r="O38" s="116" t="s">
        <v>117</v>
      </c>
      <c r="P38" s="118">
        <v>210043395</v>
      </c>
      <c r="Q38" s="116" t="s">
        <v>124</v>
      </c>
      <c r="R38" s="115">
        <v>99</v>
      </c>
      <c r="S38" s="115">
        <v>265914</v>
      </c>
      <c r="T38" s="115">
        <v>362241</v>
      </c>
      <c r="U38" s="115">
        <v>92435</v>
      </c>
    </row>
    <row r="39" spans="1:21">
      <c r="A39" s="115"/>
      <c r="B39" s="116"/>
      <c r="C39" s="116"/>
      <c r="D39" s="116"/>
      <c r="E39" s="116"/>
      <c r="F39" s="116"/>
      <c r="G39" s="116"/>
      <c r="H39" s="116"/>
      <c r="I39" s="116"/>
      <c r="J39" s="115"/>
      <c r="K39" s="115"/>
      <c r="L39" s="115"/>
      <c r="M39" s="115"/>
      <c r="N39" s="115">
        <v>201510</v>
      </c>
      <c r="O39" s="116" t="s">
        <v>117</v>
      </c>
      <c r="P39" s="118">
        <v>210053887</v>
      </c>
      <c r="Q39" s="116" t="s">
        <v>124</v>
      </c>
      <c r="R39" s="115">
        <v>781.2</v>
      </c>
      <c r="S39" s="115">
        <v>2726388</v>
      </c>
      <c r="T39" s="115">
        <v>4077082.8</v>
      </c>
      <c r="U39" s="115">
        <v>1290179.8</v>
      </c>
    </row>
    <row r="40" spans="1:21">
      <c r="A40" s="115"/>
      <c r="B40" s="116"/>
      <c r="C40" s="116"/>
      <c r="D40" s="116"/>
      <c r="E40" s="116"/>
      <c r="F40" s="116"/>
      <c r="G40" s="116"/>
      <c r="H40" s="116"/>
      <c r="I40" s="116"/>
      <c r="J40" s="115"/>
      <c r="K40" s="115"/>
      <c r="L40" s="115"/>
      <c r="M40" s="115"/>
      <c r="N40" s="115">
        <v>201510</v>
      </c>
      <c r="O40" s="116" t="s">
        <v>117</v>
      </c>
      <c r="P40" s="118">
        <v>210053895</v>
      </c>
      <c r="Q40" s="116" t="s">
        <v>124</v>
      </c>
      <c r="R40" s="115">
        <v>31108.7</v>
      </c>
      <c r="S40" s="115">
        <v>205097913.09999999</v>
      </c>
      <c r="T40" s="115">
        <v>231477751.69999999</v>
      </c>
      <c r="U40" s="115">
        <v>25162110.600000001</v>
      </c>
    </row>
    <row r="41" spans="1:21">
      <c r="A41" s="115"/>
      <c r="B41" s="116"/>
      <c r="C41" s="116"/>
      <c r="D41" s="116"/>
      <c r="E41" s="116"/>
      <c r="F41" s="116"/>
      <c r="G41" s="116"/>
      <c r="H41" s="116"/>
      <c r="I41" s="116"/>
      <c r="J41" s="115"/>
      <c r="K41" s="115"/>
      <c r="L41" s="115"/>
      <c r="M41" s="115"/>
      <c r="N41" s="115">
        <v>201510</v>
      </c>
      <c r="O41" s="116" t="s">
        <v>117</v>
      </c>
      <c r="P41" s="118">
        <v>210135223</v>
      </c>
      <c r="Q41" s="116" t="s">
        <v>124</v>
      </c>
      <c r="R41" s="115">
        <v>525.79999999999995</v>
      </c>
      <c r="S41" s="115">
        <v>7062545.5999999996</v>
      </c>
      <c r="T41" s="115">
        <v>8564230.4000000004</v>
      </c>
      <c r="U41" s="115">
        <v>1410292.8</v>
      </c>
    </row>
    <row r="42" spans="1:21">
      <c r="A42" s="115"/>
      <c r="B42" s="116"/>
      <c r="C42" s="116"/>
      <c r="D42" s="116"/>
      <c r="E42" s="116"/>
      <c r="F42" s="116"/>
      <c r="G42" s="116"/>
      <c r="H42" s="116"/>
      <c r="I42" s="116"/>
      <c r="J42" s="115"/>
      <c r="K42" s="115"/>
      <c r="L42" s="115"/>
      <c r="M42" s="115"/>
      <c r="N42" s="115">
        <v>201510</v>
      </c>
      <c r="O42" s="116" t="s">
        <v>117</v>
      </c>
      <c r="P42" s="118">
        <v>210135299</v>
      </c>
      <c r="Q42" s="116" t="s">
        <v>124</v>
      </c>
      <c r="R42" s="115">
        <v>13486.3</v>
      </c>
      <c r="S42" s="115">
        <v>108699578</v>
      </c>
      <c r="T42" s="115">
        <v>143062670.40000001</v>
      </c>
      <c r="U42" s="115">
        <v>32843370.399999999</v>
      </c>
    </row>
    <row r="43" spans="1:21">
      <c r="A43" s="115"/>
      <c r="B43" s="116"/>
      <c r="C43" s="116"/>
      <c r="D43" s="116"/>
      <c r="E43" s="116"/>
      <c r="F43" s="116"/>
      <c r="G43" s="116"/>
      <c r="H43" s="116"/>
      <c r="I43" s="116"/>
      <c r="J43" s="115"/>
      <c r="K43" s="115"/>
      <c r="L43" s="115"/>
      <c r="M43" s="115"/>
      <c r="N43" s="115">
        <v>201510</v>
      </c>
      <c r="O43" s="116" t="s">
        <v>117</v>
      </c>
      <c r="P43" s="118">
        <v>210135304</v>
      </c>
      <c r="Q43" s="116" t="s">
        <v>124</v>
      </c>
      <c r="R43" s="115">
        <v>2132.4</v>
      </c>
      <c r="S43" s="115">
        <v>17187144</v>
      </c>
      <c r="T43" s="115">
        <v>28083708</v>
      </c>
      <c r="U43" s="115">
        <v>10455569</v>
      </c>
    </row>
    <row r="44" spans="1:21">
      <c r="A44" s="115"/>
      <c r="B44" s="116"/>
      <c r="C44" s="116"/>
      <c r="D44" s="116"/>
      <c r="E44" s="116"/>
      <c r="F44" s="116"/>
      <c r="G44" s="116"/>
      <c r="H44" s="116"/>
      <c r="I44" s="116"/>
      <c r="J44" s="115"/>
      <c r="K44" s="115"/>
      <c r="L44" s="115"/>
      <c r="M44" s="115"/>
      <c r="N44" s="115">
        <v>201510</v>
      </c>
      <c r="O44" s="116" t="s">
        <v>117</v>
      </c>
      <c r="P44" s="118">
        <v>210229789</v>
      </c>
      <c r="Q44" s="116" t="s">
        <v>124</v>
      </c>
      <c r="R44" s="115">
        <v>981.7</v>
      </c>
      <c r="S44" s="115">
        <v>18800536.700000003</v>
      </c>
      <c r="T44" s="115">
        <v>20889594.299999997</v>
      </c>
      <c r="U44" s="115">
        <v>1977124.8</v>
      </c>
    </row>
    <row r="45" spans="1:21">
      <c r="A45" s="115"/>
      <c r="B45" s="116"/>
      <c r="C45" s="116"/>
      <c r="D45" s="116"/>
      <c r="E45" s="116"/>
      <c r="F45" s="116"/>
      <c r="G45" s="116"/>
      <c r="H45" s="116"/>
      <c r="I45" s="116"/>
      <c r="J45" s="115"/>
      <c r="K45" s="115"/>
      <c r="L45" s="115"/>
      <c r="M45" s="115"/>
      <c r="N45" s="115">
        <v>201510</v>
      </c>
      <c r="O45" s="116" t="s">
        <v>117</v>
      </c>
      <c r="P45" s="118">
        <v>210229797</v>
      </c>
      <c r="Q45" s="116" t="s">
        <v>124</v>
      </c>
      <c r="R45" s="115">
        <v>222.5</v>
      </c>
      <c r="S45" s="115">
        <v>5274140</v>
      </c>
      <c r="T45" s="115">
        <v>5860205</v>
      </c>
      <c r="U45" s="115">
        <v>546555</v>
      </c>
    </row>
    <row r="46" spans="1:21">
      <c r="A46" s="115"/>
      <c r="B46" s="116"/>
      <c r="C46" s="116"/>
      <c r="D46" s="116"/>
      <c r="E46" s="116"/>
      <c r="F46" s="116"/>
      <c r="G46" s="116"/>
      <c r="H46" s="116"/>
      <c r="I46" s="116"/>
      <c r="J46" s="115"/>
      <c r="K46" s="115"/>
      <c r="L46" s="115"/>
      <c r="M46" s="115"/>
      <c r="N46" s="115">
        <v>201510</v>
      </c>
      <c r="O46" s="116" t="s">
        <v>119</v>
      </c>
      <c r="P46" s="118">
        <v>210082593</v>
      </c>
      <c r="Q46" s="116" t="s">
        <v>124</v>
      </c>
      <c r="R46" s="115">
        <v>2580.3000000000002</v>
      </c>
      <c r="S46" s="115">
        <v>9005247</v>
      </c>
      <c r="T46" s="115">
        <v>11980332.9</v>
      </c>
      <c r="U46" s="115">
        <v>2864397.9</v>
      </c>
    </row>
    <row r="47" spans="1:21">
      <c r="A47" s="115"/>
      <c r="B47" s="116"/>
      <c r="C47" s="116"/>
      <c r="D47" s="116"/>
      <c r="E47" s="116"/>
      <c r="F47" s="116"/>
      <c r="G47" s="116"/>
      <c r="H47" s="116"/>
      <c r="I47" s="116"/>
      <c r="J47" s="115"/>
      <c r="K47" s="115"/>
      <c r="L47" s="115"/>
      <c r="M47" s="115"/>
      <c r="N47" s="115">
        <v>201510</v>
      </c>
      <c r="O47" s="116" t="s">
        <v>119</v>
      </c>
      <c r="P47" s="118">
        <v>210082608</v>
      </c>
      <c r="Q47" s="116" t="s">
        <v>124</v>
      </c>
      <c r="R47" s="115">
        <v>12477.6</v>
      </c>
      <c r="S47" s="115">
        <v>76026016.799999997</v>
      </c>
      <c r="T47" s="115">
        <v>84473352</v>
      </c>
      <c r="U47" s="115">
        <v>8206729.4000000004</v>
      </c>
    </row>
    <row r="48" spans="1:21">
      <c r="A48" s="115"/>
      <c r="B48" s="116"/>
      <c r="C48" s="116"/>
      <c r="D48" s="116"/>
      <c r="E48" s="116"/>
      <c r="F48" s="116"/>
      <c r="G48" s="116"/>
      <c r="H48" s="116"/>
      <c r="I48" s="116"/>
      <c r="J48" s="115"/>
      <c r="K48" s="115"/>
      <c r="L48" s="115"/>
      <c r="M48" s="115"/>
      <c r="N48" s="115">
        <v>201510</v>
      </c>
      <c r="O48" s="116" t="s">
        <v>119</v>
      </c>
      <c r="P48" s="118">
        <v>210082624</v>
      </c>
      <c r="Q48" s="116" t="s">
        <v>124</v>
      </c>
      <c r="R48" s="115">
        <v>6136.3</v>
      </c>
      <c r="S48" s="115">
        <v>40456625.899999999</v>
      </c>
      <c r="T48" s="115">
        <v>59184613.5</v>
      </c>
      <c r="U48" s="115">
        <v>18093171.600000001</v>
      </c>
    </row>
    <row r="49" spans="1:21">
      <c r="A49" s="115"/>
      <c r="B49" s="116"/>
      <c r="C49" s="116"/>
      <c r="D49" s="116"/>
      <c r="E49" s="116"/>
      <c r="F49" s="116"/>
      <c r="G49" s="116"/>
      <c r="H49" s="116"/>
      <c r="I49" s="116"/>
      <c r="J49" s="115"/>
      <c r="K49" s="115"/>
      <c r="L49" s="115"/>
      <c r="M49" s="115"/>
      <c r="N49" s="115">
        <v>201510</v>
      </c>
      <c r="O49" s="116" t="s">
        <v>119</v>
      </c>
      <c r="P49" s="118">
        <v>210082640</v>
      </c>
      <c r="Q49" s="116" t="s">
        <v>124</v>
      </c>
      <c r="R49" s="115">
        <v>1106.1999999999998</v>
      </c>
      <c r="S49" s="115">
        <v>8915972</v>
      </c>
      <c r="T49" s="115">
        <v>13452498.199999999</v>
      </c>
      <c r="U49" s="115">
        <v>4423338.5999999996</v>
      </c>
    </row>
    <row r="50" spans="1:21">
      <c r="N50" s="115">
        <v>201510</v>
      </c>
      <c r="O50" s="116" t="s">
        <v>119</v>
      </c>
      <c r="P50" s="118">
        <v>210082658</v>
      </c>
      <c r="Q50" s="116" t="s">
        <v>124</v>
      </c>
      <c r="R50" s="115">
        <v>175.3</v>
      </c>
      <c r="S50" s="115">
        <v>1412918</v>
      </c>
      <c r="T50" s="115">
        <v>2419665.9</v>
      </c>
      <c r="U50" s="115">
        <v>1001004.9</v>
      </c>
    </row>
    <row r="51" spans="1:21">
      <c r="N51" s="115">
        <v>201510</v>
      </c>
      <c r="O51" s="116" t="s">
        <v>119</v>
      </c>
      <c r="P51" s="118">
        <v>210141240</v>
      </c>
      <c r="Q51" s="116" t="s">
        <v>124</v>
      </c>
      <c r="R51" s="115">
        <v>334</v>
      </c>
      <c r="S51" s="115">
        <v>4773194</v>
      </c>
      <c r="T51" s="115">
        <v>5303586</v>
      </c>
      <c r="U51" s="115">
        <v>509748</v>
      </c>
    </row>
    <row r="52" spans="1:21">
      <c r="N52" s="115">
        <v>201510</v>
      </c>
      <c r="O52" s="116" t="s">
        <v>119</v>
      </c>
      <c r="P52" s="118">
        <v>210141258</v>
      </c>
      <c r="Q52" s="116" t="s">
        <v>124</v>
      </c>
      <c r="R52" s="115">
        <v>138.1</v>
      </c>
      <c r="S52" s="115">
        <v>2901619.1</v>
      </c>
      <c r="T52" s="115">
        <v>3224082.6</v>
      </c>
      <c r="U52" s="115">
        <v>308453.5</v>
      </c>
    </row>
    <row r="53" spans="1:21">
      <c r="N53" s="115">
        <v>201510</v>
      </c>
      <c r="O53" s="116" t="s">
        <v>119</v>
      </c>
      <c r="P53" s="118">
        <v>210141266</v>
      </c>
      <c r="Q53" s="116" t="s">
        <v>124</v>
      </c>
      <c r="R53" s="115">
        <v>43</v>
      </c>
      <c r="S53" s="115">
        <v>978852</v>
      </c>
      <c r="T53" s="115">
        <v>1087599</v>
      </c>
      <c r="U53" s="115">
        <v>93573</v>
      </c>
    </row>
    <row r="54" spans="1:21">
      <c r="N54" s="115">
        <v>201511</v>
      </c>
      <c r="O54" s="116" t="s">
        <v>134</v>
      </c>
      <c r="P54" s="118">
        <v>210013667</v>
      </c>
      <c r="Q54" s="116" t="s">
        <v>124</v>
      </c>
      <c r="R54" s="115">
        <v>0.2</v>
      </c>
      <c r="S54" s="115">
        <v>0</v>
      </c>
      <c r="T54" s="115">
        <v>1097.2</v>
      </c>
      <c r="U54" s="115">
        <v>1097.2</v>
      </c>
    </row>
    <row r="55" spans="1:21">
      <c r="N55" s="115">
        <v>201511</v>
      </c>
      <c r="O55" s="116" t="s">
        <v>118</v>
      </c>
      <c r="P55" s="118">
        <v>210011796</v>
      </c>
      <c r="Q55" s="116" t="s">
        <v>124</v>
      </c>
      <c r="R55" s="115">
        <v>1828.7</v>
      </c>
      <c r="S55" s="115">
        <v>6382163</v>
      </c>
      <c r="T55" s="115">
        <v>7091698.5999999996</v>
      </c>
      <c r="U55" s="115">
        <v>697507.6</v>
      </c>
    </row>
    <row r="56" spans="1:21">
      <c r="N56" s="115">
        <v>201511</v>
      </c>
      <c r="O56" s="116" t="s">
        <v>118</v>
      </c>
      <c r="P56" s="118">
        <v>210011801</v>
      </c>
      <c r="Q56" s="116" t="s">
        <v>124</v>
      </c>
      <c r="R56" s="115">
        <v>11</v>
      </c>
      <c r="S56" s="115">
        <v>88660</v>
      </c>
      <c r="T56" s="115">
        <v>131351</v>
      </c>
      <c r="U56" s="115">
        <v>42691</v>
      </c>
    </row>
    <row r="57" spans="1:21">
      <c r="N57" s="115">
        <v>201511</v>
      </c>
      <c r="O57" s="116" t="s">
        <v>118</v>
      </c>
      <c r="P57" s="118">
        <v>210011819</v>
      </c>
      <c r="Q57" s="116" t="s">
        <v>124</v>
      </c>
      <c r="R57" s="115">
        <v>6776.4</v>
      </c>
      <c r="S57" s="115">
        <v>44676747.200000003</v>
      </c>
      <c r="T57" s="115">
        <v>49643842.399999999</v>
      </c>
      <c r="U57" s="115">
        <v>4828265</v>
      </c>
    </row>
    <row r="58" spans="1:21">
      <c r="N58" s="115">
        <v>201511</v>
      </c>
      <c r="O58" s="116" t="s">
        <v>118</v>
      </c>
      <c r="P58" s="118">
        <v>210108307</v>
      </c>
      <c r="Q58" s="116" t="s">
        <v>124</v>
      </c>
      <c r="R58" s="115">
        <v>957.8</v>
      </c>
      <c r="S58" s="115">
        <v>7719868</v>
      </c>
      <c r="T58" s="115">
        <v>8577099</v>
      </c>
      <c r="U58" s="115">
        <v>812481</v>
      </c>
    </row>
    <row r="59" spans="1:21">
      <c r="N59" s="115">
        <v>201511</v>
      </c>
      <c r="O59" s="116" t="s">
        <v>118</v>
      </c>
      <c r="P59" s="118">
        <v>210108315</v>
      </c>
      <c r="Q59" s="116" t="s">
        <v>124</v>
      </c>
      <c r="R59" s="115">
        <v>97</v>
      </c>
      <c r="S59" s="115">
        <v>390910</v>
      </c>
      <c r="T59" s="115">
        <v>578993</v>
      </c>
      <c r="U59" s="115">
        <v>188083</v>
      </c>
    </row>
    <row r="60" spans="1:21">
      <c r="N60" s="115">
        <v>201511</v>
      </c>
      <c r="O60" s="116" t="s">
        <v>118</v>
      </c>
      <c r="P60" s="118">
        <v>210108496</v>
      </c>
      <c r="Q60" s="116" t="s">
        <v>124</v>
      </c>
      <c r="R60" s="115">
        <v>60</v>
      </c>
      <c r="S60" s="115">
        <v>402960</v>
      </c>
      <c r="T60" s="115">
        <v>447720</v>
      </c>
      <c r="U60" s="115">
        <v>40284</v>
      </c>
    </row>
    <row r="61" spans="1:21">
      <c r="N61" s="115">
        <v>201511</v>
      </c>
      <c r="O61" s="116" t="s">
        <v>118</v>
      </c>
      <c r="P61" s="118">
        <v>210108501</v>
      </c>
      <c r="Q61" s="116" t="s">
        <v>124</v>
      </c>
      <c r="R61" s="115">
        <v>30</v>
      </c>
      <c r="S61" s="115">
        <v>201480</v>
      </c>
      <c r="T61" s="115">
        <v>268650</v>
      </c>
      <c r="U61" s="115">
        <v>67170</v>
      </c>
    </row>
    <row r="62" spans="1:21">
      <c r="N62" s="115">
        <v>201511</v>
      </c>
      <c r="O62" s="116" t="s">
        <v>117</v>
      </c>
      <c r="P62" s="118">
        <v>210006199</v>
      </c>
      <c r="Q62" s="116" t="s">
        <v>124</v>
      </c>
      <c r="R62" s="115">
        <v>3</v>
      </c>
      <c r="S62" s="115">
        <v>3957</v>
      </c>
      <c r="T62" s="115">
        <v>6813</v>
      </c>
      <c r="U62" s="115">
        <v>2856</v>
      </c>
    </row>
    <row r="63" spans="1:21">
      <c r="N63" s="115">
        <v>201511</v>
      </c>
      <c r="O63" s="116" t="s">
        <v>117</v>
      </c>
      <c r="P63" s="118">
        <v>210043379</v>
      </c>
      <c r="Q63" s="116" t="s">
        <v>124</v>
      </c>
      <c r="R63" s="115">
        <v>2.4</v>
      </c>
      <c r="S63" s="115">
        <v>3868.8</v>
      </c>
      <c r="T63" s="115">
        <v>6240</v>
      </c>
      <c r="U63" s="115">
        <v>2371.1999999999998</v>
      </c>
    </row>
    <row r="64" spans="1:21">
      <c r="N64" s="115">
        <v>201511</v>
      </c>
      <c r="O64" s="116" t="s">
        <v>117</v>
      </c>
      <c r="P64" s="118">
        <v>210043387</v>
      </c>
      <c r="Q64" s="116" t="s">
        <v>124</v>
      </c>
      <c r="R64" s="115">
        <v>3</v>
      </c>
      <c r="S64" s="115">
        <v>4836</v>
      </c>
      <c r="T64" s="115">
        <v>9819</v>
      </c>
      <c r="U64" s="115">
        <v>1661</v>
      </c>
    </row>
    <row r="65" spans="14:21">
      <c r="N65" s="115">
        <v>201511</v>
      </c>
      <c r="O65" s="116" t="s">
        <v>117</v>
      </c>
      <c r="P65" s="118">
        <v>210043395</v>
      </c>
      <c r="Q65" s="116" t="s">
        <v>124</v>
      </c>
      <c r="R65" s="115">
        <v>16</v>
      </c>
      <c r="S65" s="115">
        <v>42976</v>
      </c>
      <c r="T65" s="115">
        <v>58544</v>
      </c>
      <c r="U65" s="115">
        <v>15568</v>
      </c>
    </row>
    <row r="66" spans="14:21">
      <c r="N66" s="115">
        <v>201511</v>
      </c>
      <c r="O66" s="116" t="s">
        <v>117</v>
      </c>
      <c r="P66" s="118">
        <v>210053887</v>
      </c>
      <c r="Q66" s="116" t="s">
        <v>124</v>
      </c>
      <c r="R66" s="115">
        <v>738.3</v>
      </c>
      <c r="S66" s="115">
        <v>2576667</v>
      </c>
      <c r="T66" s="115">
        <v>3853187.7</v>
      </c>
      <c r="U66" s="115">
        <v>1214276.7</v>
      </c>
    </row>
    <row r="67" spans="14:21">
      <c r="N67" s="115">
        <v>201511</v>
      </c>
      <c r="O67" s="116" t="s">
        <v>117</v>
      </c>
      <c r="P67" s="118">
        <v>210053895</v>
      </c>
      <c r="Q67" s="116" t="s">
        <v>124</v>
      </c>
      <c r="R67" s="115">
        <v>28817.899999999998</v>
      </c>
      <c r="S67" s="115">
        <v>189996165.30000001</v>
      </c>
      <c r="T67" s="115">
        <v>214433993.90000001</v>
      </c>
      <c r="U67" s="115">
        <v>23289440.800000001</v>
      </c>
    </row>
    <row r="68" spans="14:21">
      <c r="N68" s="115">
        <v>201511</v>
      </c>
      <c r="O68" s="116" t="s">
        <v>117</v>
      </c>
      <c r="P68" s="118">
        <v>210135223</v>
      </c>
      <c r="Q68" s="116" t="s">
        <v>124</v>
      </c>
      <c r="R68" s="115">
        <v>613</v>
      </c>
      <c r="S68" s="115">
        <v>8233816</v>
      </c>
      <c r="T68" s="115">
        <v>9984544</v>
      </c>
      <c r="U68" s="115">
        <v>1676472</v>
      </c>
    </row>
    <row r="69" spans="14:21">
      <c r="N69" s="115">
        <v>201511</v>
      </c>
      <c r="O69" s="116" t="s">
        <v>117</v>
      </c>
      <c r="P69" s="118">
        <v>210135299</v>
      </c>
      <c r="Q69" s="116" t="s">
        <v>124</v>
      </c>
      <c r="R69" s="115">
        <v>13114.1</v>
      </c>
      <c r="S69" s="115">
        <v>105699646</v>
      </c>
      <c r="T69" s="115">
        <v>139114372.80000001</v>
      </c>
      <c r="U69" s="115">
        <v>32009432.800000001</v>
      </c>
    </row>
    <row r="70" spans="14:21">
      <c r="N70" s="115">
        <v>201511</v>
      </c>
      <c r="O70" s="116" t="s">
        <v>117</v>
      </c>
      <c r="P70" s="118">
        <v>210135304</v>
      </c>
      <c r="Q70" s="116" t="s">
        <v>124</v>
      </c>
      <c r="R70" s="115">
        <v>2067.5</v>
      </c>
      <c r="S70" s="115">
        <v>16664050</v>
      </c>
      <c r="T70" s="115">
        <v>27228975</v>
      </c>
      <c r="U70" s="115">
        <v>10188389</v>
      </c>
    </row>
    <row r="71" spans="14:21">
      <c r="N71" s="115">
        <v>201511</v>
      </c>
      <c r="O71" s="116" t="s">
        <v>117</v>
      </c>
      <c r="P71" s="118">
        <v>210229789</v>
      </c>
      <c r="Q71" s="116" t="s">
        <v>124</v>
      </c>
      <c r="R71" s="115">
        <v>928.3</v>
      </c>
      <c r="S71" s="115">
        <v>17777873.300000001</v>
      </c>
      <c r="T71" s="115">
        <v>19753295.699999999</v>
      </c>
      <c r="U71" s="115">
        <v>1866894.4</v>
      </c>
    </row>
    <row r="72" spans="14:21">
      <c r="N72" s="115">
        <v>201511</v>
      </c>
      <c r="O72" s="116" t="s">
        <v>117</v>
      </c>
      <c r="P72" s="118">
        <v>210229797</v>
      </c>
      <c r="Q72" s="116" t="s">
        <v>124</v>
      </c>
      <c r="R72" s="115">
        <v>232.3</v>
      </c>
      <c r="S72" s="115">
        <v>5506439.2000000002</v>
      </c>
      <c r="T72" s="115">
        <v>6118317.4000000004</v>
      </c>
      <c r="U72" s="115">
        <v>548662.19999999995</v>
      </c>
    </row>
    <row r="73" spans="14:21">
      <c r="N73" s="115">
        <v>201511</v>
      </c>
      <c r="O73" s="116" t="s">
        <v>119</v>
      </c>
      <c r="P73" s="118">
        <v>210082593</v>
      </c>
      <c r="Q73" s="116" t="s">
        <v>124</v>
      </c>
      <c r="R73" s="115">
        <v>2393.1</v>
      </c>
      <c r="S73" s="115">
        <v>8351919</v>
      </c>
      <c r="T73" s="115">
        <v>11111163.300000001</v>
      </c>
      <c r="U73" s="115">
        <v>2641638.2999999998</v>
      </c>
    </row>
    <row r="74" spans="14:21">
      <c r="N74" s="115">
        <v>201511</v>
      </c>
      <c r="O74" s="116" t="s">
        <v>119</v>
      </c>
      <c r="P74" s="118">
        <v>210082608</v>
      </c>
      <c r="Q74" s="116" t="s">
        <v>124</v>
      </c>
      <c r="R74" s="115">
        <v>11775.6</v>
      </c>
      <c r="S74" s="115">
        <v>71748730.799999997</v>
      </c>
      <c r="T74" s="115">
        <v>79720812</v>
      </c>
      <c r="U74" s="115">
        <v>7750702.2000000002</v>
      </c>
    </row>
    <row r="75" spans="14:21">
      <c r="N75" s="115">
        <v>201511</v>
      </c>
      <c r="O75" s="116" t="s">
        <v>119</v>
      </c>
      <c r="P75" s="118">
        <v>210082624</v>
      </c>
      <c r="Q75" s="116" t="s">
        <v>124</v>
      </c>
      <c r="R75" s="115">
        <v>6473.5999999999995</v>
      </c>
      <c r="S75" s="115">
        <v>42680444.800000004</v>
      </c>
      <c r="T75" s="115">
        <v>62437872</v>
      </c>
      <c r="U75" s="115">
        <v>19109792.800000001</v>
      </c>
    </row>
    <row r="76" spans="14:21">
      <c r="N76" s="115">
        <v>201511</v>
      </c>
      <c r="O76" s="116" t="s">
        <v>119</v>
      </c>
      <c r="P76" s="118">
        <v>210082640</v>
      </c>
      <c r="Q76" s="116" t="s">
        <v>124</v>
      </c>
      <c r="R76" s="115">
        <v>1125</v>
      </c>
      <c r="S76" s="115">
        <v>9067500</v>
      </c>
      <c r="T76" s="115">
        <v>13681125</v>
      </c>
      <c r="U76" s="115">
        <v>4455326.4000000004</v>
      </c>
    </row>
    <row r="77" spans="14:21">
      <c r="N77" s="115">
        <v>201511</v>
      </c>
      <c r="O77" s="116" t="s">
        <v>119</v>
      </c>
      <c r="P77" s="118">
        <v>210082658</v>
      </c>
      <c r="Q77" s="116" t="s">
        <v>124</v>
      </c>
      <c r="R77" s="115">
        <v>209.7</v>
      </c>
      <c r="S77" s="115">
        <v>1690182</v>
      </c>
      <c r="T77" s="115">
        <v>2894489.1</v>
      </c>
      <c r="U77" s="115">
        <v>1192821.1000000001</v>
      </c>
    </row>
    <row r="78" spans="14:21">
      <c r="N78" s="115">
        <v>201511</v>
      </c>
      <c r="O78" s="116" t="s">
        <v>119</v>
      </c>
      <c r="P78" s="118">
        <v>210141240</v>
      </c>
      <c r="Q78" s="116" t="s">
        <v>124</v>
      </c>
      <c r="R78" s="115">
        <v>346</v>
      </c>
      <c r="S78" s="115">
        <v>4944686</v>
      </c>
      <c r="T78" s="115">
        <v>5494134</v>
      </c>
      <c r="U78" s="115">
        <v>512924</v>
      </c>
    </row>
    <row r="79" spans="14:21">
      <c r="N79" s="115">
        <v>201511</v>
      </c>
      <c r="O79" s="116" t="s">
        <v>119</v>
      </c>
      <c r="P79" s="118">
        <v>210141258</v>
      </c>
      <c r="Q79" s="116" t="s">
        <v>124</v>
      </c>
      <c r="R79" s="115">
        <v>169.2</v>
      </c>
      <c r="S79" s="115">
        <v>3555061.2</v>
      </c>
      <c r="T79" s="115">
        <v>3950143.2</v>
      </c>
      <c r="U79" s="115">
        <v>378138</v>
      </c>
    </row>
    <row r="80" spans="14:21">
      <c r="N80" s="115">
        <v>201511</v>
      </c>
      <c r="O80" s="116" t="s">
        <v>119</v>
      </c>
      <c r="P80" s="118">
        <v>210141266</v>
      </c>
      <c r="Q80" s="116" t="s">
        <v>124</v>
      </c>
      <c r="R80" s="115">
        <v>33</v>
      </c>
      <c r="S80" s="115">
        <v>751212</v>
      </c>
      <c r="T80" s="115">
        <v>834669</v>
      </c>
      <c r="U80" s="115">
        <v>75870</v>
      </c>
    </row>
    <row r="81" spans="14:21">
      <c r="N81" s="115">
        <v>201512</v>
      </c>
      <c r="O81" s="116" t="s">
        <v>118</v>
      </c>
      <c r="P81" s="118">
        <v>210011796</v>
      </c>
      <c r="Q81" s="116" t="s">
        <v>124</v>
      </c>
      <c r="R81" s="115">
        <v>1587.7</v>
      </c>
      <c r="S81" s="115">
        <v>5541073</v>
      </c>
      <c r="T81" s="115">
        <v>6157100.5999999996</v>
      </c>
      <c r="U81" s="115">
        <v>599731.6</v>
      </c>
    </row>
    <row r="82" spans="14:21">
      <c r="N82" s="115">
        <v>201512</v>
      </c>
      <c r="O82" s="116" t="s">
        <v>118</v>
      </c>
      <c r="P82" s="118">
        <v>210011801</v>
      </c>
      <c r="Q82" s="116" t="s">
        <v>124</v>
      </c>
      <c r="R82" s="115">
        <v>6</v>
      </c>
      <c r="S82" s="115">
        <v>48360</v>
      </c>
      <c r="T82" s="115">
        <v>71646</v>
      </c>
      <c r="U82" s="115">
        <v>23286</v>
      </c>
    </row>
    <row r="83" spans="14:21">
      <c r="N83" s="115">
        <v>201512</v>
      </c>
      <c r="O83" s="116" t="s">
        <v>118</v>
      </c>
      <c r="P83" s="118">
        <v>210011819</v>
      </c>
      <c r="Q83" s="116" t="s">
        <v>124</v>
      </c>
      <c r="R83" s="115">
        <v>6296.5</v>
      </c>
      <c r="S83" s="115">
        <v>41512824.5</v>
      </c>
      <c r="T83" s="115">
        <v>46128159</v>
      </c>
      <c r="U83" s="115">
        <v>4442932.9000000004</v>
      </c>
    </row>
    <row r="84" spans="14:21">
      <c r="N84" s="115">
        <v>201512</v>
      </c>
      <c r="O84" s="116" t="s">
        <v>118</v>
      </c>
      <c r="P84" s="118">
        <v>210108307</v>
      </c>
      <c r="Q84" s="116" t="s">
        <v>124</v>
      </c>
      <c r="R84" s="115">
        <v>962.2</v>
      </c>
      <c r="S84" s="115">
        <v>7755332</v>
      </c>
      <c r="T84" s="115">
        <v>8616501</v>
      </c>
      <c r="U84" s="115">
        <v>806574</v>
      </c>
    </row>
    <row r="85" spans="14:21">
      <c r="N85" s="115">
        <v>201512</v>
      </c>
      <c r="O85" s="116" t="s">
        <v>118</v>
      </c>
      <c r="P85" s="118">
        <v>210108315</v>
      </c>
      <c r="Q85" s="116" t="s">
        <v>124</v>
      </c>
      <c r="R85" s="115">
        <v>121.8</v>
      </c>
      <c r="S85" s="115">
        <v>490854</v>
      </c>
      <c r="T85" s="115">
        <v>727024.2</v>
      </c>
      <c r="U85" s="115">
        <v>230741</v>
      </c>
    </row>
    <row r="86" spans="14:21">
      <c r="N86" s="115">
        <v>201512</v>
      </c>
      <c r="O86" s="116" t="s">
        <v>118</v>
      </c>
      <c r="P86" s="118">
        <v>210108496</v>
      </c>
      <c r="Q86" s="116" t="s">
        <v>124</v>
      </c>
      <c r="R86" s="115">
        <v>32</v>
      </c>
      <c r="S86" s="115">
        <v>214912</v>
      </c>
      <c r="T86" s="115">
        <v>238784</v>
      </c>
      <c r="U86" s="115">
        <v>19396</v>
      </c>
    </row>
    <row r="87" spans="14:21">
      <c r="N87" s="115">
        <v>201512</v>
      </c>
      <c r="O87" s="116" t="s">
        <v>118</v>
      </c>
      <c r="P87" s="118">
        <v>210108501</v>
      </c>
      <c r="Q87" s="116" t="s">
        <v>124</v>
      </c>
      <c r="R87" s="115">
        <v>28</v>
      </c>
      <c r="S87" s="115">
        <v>188048</v>
      </c>
      <c r="T87" s="115">
        <v>250740</v>
      </c>
      <c r="U87" s="115">
        <v>62692</v>
      </c>
    </row>
    <row r="88" spans="14:21">
      <c r="N88" s="115">
        <v>201512</v>
      </c>
      <c r="O88" s="116" t="s">
        <v>117</v>
      </c>
      <c r="P88" s="118">
        <v>210006199</v>
      </c>
      <c r="Q88" s="116" t="s">
        <v>124</v>
      </c>
      <c r="R88" s="115">
        <v>12</v>
      </c>
      <c r="S88" s="115">
        <v>15828</v>
      </c>
      <c r="T88" s="115">
        <v>27252</v>
      </c>
      <c r="U88" s="115">
        <v>9520</v>
      </c>
    </row>
    <row r="89" spans="14:21">
      <c r="N89" s="115">
        <v>201512</v>
      </c>
      <c r="O89" s="116" t="s">
        <v>117</v>
      </c>
      <c r="P89" s="118">
        <v>210043379</v>
      </c>
      <c r="Q89" s="116" t="s">
        <v>124</v>
      </c>
      <c r="R89" s="115">
        <v>14</v>
      </c>
      <c r="S89" s="115">
        <v>22568</v>
      </c>
      <c r="T89" s="115">
        <v>36400</v>
      </c>
      <c r="U89" s="115">
        <v>13832</v>
      </c>
    </row>
    <row r="90" spans="14:21">
      <c r="N90" s="115">
        <v>201512</v>
      </c>
      <c r="O90" s="116" t="s">
        <v>117</v>
      </c>
      <c r="P90" s="118">
        <v>210043395</v>
      </c>
      <c r="Q90" s="116" t="s">
        <v>124</v>
      </c>
      <c r="R90" s="115">
        <v>11</v>
      </c>
      <c r="S90" s="115">
        <v>29546</v>
      </c>
      <c r="T90" s="115">
        <v>40249</v>
      </c>
      <c r="U90" s="115">
        <v>973</v>
      </c>
    </row>
    <row r="91" spans="14:21">
      <c r="N91" s="115">
        <v>201512</v>
      </c>
      <c r="O91" s="116" t="s">
        <v>117</v>
      </c>
      <c r="P91" s="118">
        <v>210053887</v>
      </c>
      <c r="Q91" s="116" t="s">
        <v>124</v>
      </c>
      <c r="R91" s="115">
        <v>744.1</v>
      </c>
      <c r="S91" s="115">
        <v>2596909</v>
      </c>
      <c r="T91" s="115">
        <v>3883457.9</v>
      </c>
      <c r="U91" s="115">
        <v>1187995.8999999999</v>
      </c>
    </row>
    <row r="92" spans="14:21">
      <c r="N92" s="115">
        <v>201512</v>
      </c>
      <c r="O92" s="116" t="s">
        <v>117</v>
      </c>
      <c r="P92" s="118">
        <v>210053895</v>
      </c>
      <c r="Q92" s="116" t="s">
        <v>124</v>
      </c>
      <c r="R92" s="115">
        <v>30927.200000000001</v>
      </c>
      <c r="S92" s="115">
        <v>203903029.59999999</v>
      </c>
      <c r="T92" s="115">
        <v>230129295.20000002</v>
      </c>
      <c r="U92" s="115">
        <v>25020357.399999999</v>
      </c>
    </row>
    <row r="93" spans="14:21">
      <c r="N93" s="115">
        <v>201512</v>
      </c>
      <c r="O93" s="116" t="s">
        <v>117</v>
      </c>
      <c r="P93" s="118">
        <v>210135223</v>
      </c>
      <c r="Q93" s="116" t="s">
        <v>124</v>
      </c>
      <c r="R93" s="115">
        <v>624.6</v>
      </c>
      <c r="S93" s="115">
        <v>8389627.1999999993</v>
      </c>
      <c r="T93" s="115">
        <v>10173484.800000001</v>
      </c>
      <c r="U93" s="115">
        <v>1712457.6</v>
      </c>
    </row>
    <row r="94" spans="14:21">
      <c r="N94" s="115">
        <v>201512</v>
      </c>
      <c r="O94" s="116" t="s">
        <v>117</v>
      </c>
      <c r="P94" s="118">
        <v>210135299</v>
      </c>
      <c r="Q94" s="116" t="s">
        <v>124</v>
      </c>
      <c r="R94" s="115">
        <v>14207.8</v>
      </c>
      <c r="S94" s="115">
        <v>114514868</v>
      </c>
      <c r="T94" s="115">
        <v>150716342.39999998</v>
      </c>
      <c r="U94" s="115">
        <v>34727877.200000003</v>
      </c>
    </row>
    <row r="95" spans="14:21">
      <c r="N95" s="115">
        <v>201512</v>
      </c>
      <c r="O95" s="116" t="s">
        <v>117</v>
      </c>
      <c r="P95" s="118">
        <v>210135304</v>
      </c>
      <c r="Q95" s="116" t="s">
        <v>124</v>
      </c>
      <c r="R95" s="115">
        <v>2212.1</v>
      </c>
      <c r="S95" s="115">
        <v>17829526</v>
      </c>
      <c r="T95" s="115">
        <v>29133357</v>
      </c>
      <c r="U95" s="115">
        <v>10775605</v>
      </c>
    </row>
    <row r="96" spans="14:21">
      <c r="N96" s="115">
        <v>201512</v>
      </c>
      <c r="O96" s="116" t="s">
        <v>117</v>
      </c>
      <c r="P96" s="118">
        <v>210229789</v>
      </c>
      <c r="Q96" s="116" t="s">
        <v>124</v>
      </c>
      <c r="R96" s="115">
        <v>1028.2</v>
      </c>
      <c r="S96" s="115">
        <v>19691058.199999999</v>
      </c>
      <c r="T96" s="115">
        <v>21879067.800000001</v>
      </c>
      <c r="U96" s="115">
        <v>2070969.6</v>
      </c>
    </row>
    <row r="97" spans="14:21">
      <c r="N97" s="115">
        <v>201512</v>
      </c>
      <c r="O97" s="116" t="s">
        <v>117</v>
      </c>
      <c r="P97" s="118">
        <v>210229797</v>
      </c>
      <c r="Q97" s="116" t="s">
        <v>124</v>
      </c>
      <c r="R97" s="115">
        <v>186</v>
      </c>
      <c r="S97" s="115">
        <v>4408944</v>
      </c>
      <c r="T97" s="115">
        <v>4898868</v>
      </c>
      <c r="U97" s="115">
        <v>442512</v>
      </c>
    </row>
    <row r="98" spans="14:21">
      <c r="N98" s="115">
        <v>201512</v>
      </c>
      <c r="O98" s="116" t="s">
        <v>119</v>
      </c>
      <c r="P98" s="118">
        <v>210082593</v>
      </c>
      <c r="Q98" s="116" t="s">
        <v>124</v>
      </c>
      <c r="R98" s="115">
        <v>2425.9</v>
      </c>
      <c r="S98" s="115">
        <v>8466391</v>
      </c>
      <c r="T98" s="115">
        <v>11263453.699999999</v>
      </c>
      <c r="U98" s="115">
        <v>2684068.7000000002</v>
      </c>
    </row>
    <row r="99" spans="14:21">
      <c r="N99" s="115">
        <v>201512</v>
      </c>
      <c r="O99" s="116" t="s">
        <v>119</v>
      </c>
      <c r="P99" s="118">
        <v>210082608</v>
      </c>
      <c r="Q99" s="116" t="s">
        <v>124</v>
      </c>
      <c r="R99" s="115">
        <v>12095.7</v>
      </c>
      <c r="S99" s="115">
        <v>73699100.099999994</v>
      </c>
      <c r="T99" s="115">
        <v>81887889</v>
      </c>
      <c r="U99" s="115">
        <v>7951500.4000000004</v>
      </c>
    </row>
    <row r="100" spans="14:21">
      <c r="N100" s="115">
        <v>201512</v>
      </c>
      <c r="O100" s="116" t="s">
        <v>119</v>
      </c>
      <c r="P100" s="118">
        <v>210082624</v>
      </c>
      <c r="Q100" s="116" t="s">
        <v>124</v>
      </c>
      <c r="R100" s="115">
        <v>6742.2</v>
      </c>
      <c r="S100" s="115">
        <v>44451324.600000001</v>
      </c>
      <c r="T100" s="115">
        <v>65028519</v>
      </c>
      <c r="U100" s="115">
        <v>19987743.399999999</v>
      </c>
    </row>
    <row r="101" spans="14:21">
      <c r="N101" s="115">
        <v>201512</v>
      </c>
      <c r="O101" s="116" t="s">
        <v>119</v>
      </c>
      <c r="P101" s="118">
        <v>210082640</v>
      </c>
      <c r="Q101" s="116" t="s">
        <v>124</v>
      </c>
      <c r="R101" s="115">
        <v>1078.7</v>
      </c>
      <c r="S101" s="115">
        <v>8694322</v>
      </c>
      <c r="T101" s="115">
        <v>13118070.700000001</v>
      </c>
      <c r="U101" s="115">
        <v>4286775.3</v>
      </c>
    </row>
    <row r="102" spans="14:21">
      <c r="N102" s="115">
        <v>201512</v>
      </c>
      <c r="O102" s="116" t="s">
        <v>119</v>
      </c>
      <c r="P102" s="118">
        <v>210082658</v>
      </c>
      <c r="Q102" s="116" t="s">
        <v>124</v>
      </c>
      <c r="R102" s="115">
        <v>187.1</v>
      </c>
      <c r="S102" s="115">
        <v>1508026</v>
      </c>
      <c r="T102" s="115">
        <v>2582541.2999999998</v>
      </c>
      <c r="U102" s="115">
        <v>1063029.3</v>
      </c>
    </row>
    <row r="103" spans="14:21">
      <c r="N103" s="115">
        <v>201512</v>
      </c>
      <c r="O103" s="116" t="s">
        <v>119</v>
      </c>
      <c r="P103" s="118">
        <v>210141240</v>
      </c>
      <c r="Q103" s="116" t="s">
        <v>124</v>
      </c>
      <c r="R103" s="115">
        <v>443</v>
      </c>
      <c r="S103" s="115">
        <v>6330913</v>
      </c>
      <c r="T103" s="115">
        <v>7034397</v>
      </c>
      <c r="U103" s="115">
        <v>654573</v>
      </c>
    </row>
    <row r="104" spans="14:21">
      <c r="N104" s="115">
        <v>201512</v>
      </c>
      <c r="O104" s="116" t="s">
        <v>119</v>
      </c>
      <c r="P104" s="118">
        <v>210141258</v>
      </c>
      <c r="Q104" s="116" t="s">
        <v>124</v>
      </c>
      <c r="R104" s="115">
        <v>168.2</v>
      </c>
      <c r="S104" s="115">
        <v>3534050.2</v>
      </c>
      <c r="T104" s="115">
        <v>3926797.2</v>
      </c>
      <c r="U104" s="115">
        <v>378737</v>
      </c>
    </row>
    <row r="105" spans="14:21">
      <c r="N105" s="115">
        <v>201512</v>
      </c>
      <c r="O105" s="116" t="s">
        <v>119</v>
      </c>
      <c r="P105" s="118">
        <v>210141266</v>
      </c>
      <c r="Q105" s="116" t="s">
        <v>124</v>
      </c>
      <c r="R105" s="115">
        <v>66</v>
      </c>
      <c r="S105" s="115">
        <v>1502424</v>
      </c>
      <c r="T105" s="115">
        <v>1669338</v>
      </c>
      <c r="U105" s="115">
        <v>151740</v>
      </c>
    </row>
  </sheetData>
  <sortState ref="N2:U105">
    <sortCondition ref="N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2016-02-02T13:39:49Z</dcterms:modified>
</cp:coreProperties>
</file>