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-165" yWindow="4335" windowWidth="19440" windowHeight="7275"/>
  </bookViews>
  <sheets>
    <sheet name="L02AE_" sheetId="6" r:id="rId1"/>
  </sheets>
  <calcPr calcId="125725"/>
</workbook>
</file>

<file path=xl/calcChain.xml><?xml version="1.0" encoding="utf-8"?>
<calcChain xmlns="http://schemas.openxmlformats.org/spreadsheetml/2006/main">
  <c r="M6" i="6"/>
  <c r="M4"/>
  <c r="K6"/>
  <c r="K7"/>
  <c r="K8"/>
  <c r="K9"/>
  <c r="K10"/>
  <c r="K11"/>
  <c r="K12"/>
  <c r="K5"/>
  <c r="K4"/>
  <c r="V5"/>
  <c r="V11" l="1"/>
  <c r="V23"/>
  <c r="K22"/>
  <c r="V24" l="1"/>
  <c r="W24" s="1"/>
  <c r="V22"/>
  <c r="V12"/>
  <c r="V7"/>
  <c r="V4" l="1"/>
  <c r="V20"/>
  <c r="V8"/>
  <c r="V9"/>
  <c r="K17"/>
  <c r="M16"/>
  <c r="K18"/>
  <c r="K20"/>
  <c r="K21"/>
  <c r="K19"/>
  <c r="K16"/>
  <c r="K23"/>
  <c r="V19" l="1"/>
  <c r="V18"/>
  <c r="V10"/>
  <c r="V6"/>
  <c r="V21"/>
  <c r="V17"/>
  <c r="V16"/>
  <c r="V13" l="1"/>
  <c r="W22"/>
  <c r="W23"/>
  <c r="W5"/>
  <c r="W13" l="1"/>
  <c r="W11"/>
  <c r="W12"/>
  <c r="W7"/>
  <c r="W9"/>
  <c r="W8"/>
  <c r="W10"/>
  <c r="W6"/>
  <c r="W4"/>
  <c r="W20"/>
  <c r="W18"/>
  <c r="W21"/>
  <c r="W16"/>
  <c r="W19"/>
  <c r="W17"/>
</calcChain>
</file>

<file path=xl/sharedStrings.xml><?xml version="1.0" encoding="utf-8"?>
<sst xmlns="http://schemas.openxmlformats.org/spreadsheetml/2006/main" count="177" uniqueCount="93">
  <si>
    <t>Nyilvántartási szám</t>
  </si>
  <si>
    <t>Készítmény megnevezése</t>
  </si>
  <si>
    <t>ATC-kód</t>
  </si>
  <si>
    <t>Hatóanyag</t>
  </si>
  <si>
    <t>AstraZeneca Kft.</t>
  </si>
  <si>
    <t>Sandoz Hungária Kereskedelmi Kft.</t>
  </si>
  <si>
    <t>Astellas Pharma Kft.</t>
  </si>
  <si>
    <t>1x előretöltött fecskendőben</t>
  </si>
  <si>
    <t>1x porampulla+oldószerampulla</t>
  </si>
  <si>
    <t>Ferring Magyarország Kft.</t>
  </si>
  <si>
    <t>OGYI-T-05310/01</t>
  </si>
  <si>
    <t>DECAPEPTYL DEPOT POR ÉS OLDÓSZER SZUSZPENZIÓS INJEKCIÓHOZ</t>
  </si>
  <si>
    <t>1x porampulla</t>
  </si>
  <si>
    <t>L02AE04</t>
  </si>
  <si>
    <t>triptorelin</t>
  </si>
  <si>
    <t>OGYI-T-09082/01</t>
  </si>
  <si>
    <t>DIPHERELINE SR 11,25 MG POR ÉS OLDÓSZER RETARD SZUSZPENZIÓS INJEKCIÓHOZ</t>
  </si>
  <si>
    <t>1x porampulla+oldószerampulla 1 porampulla+1 oldószer ampulla+szerelék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</si>
  <si>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</si>
  <si>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</si>
  <si>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</si>
  <si>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</si>
  <si>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</si>
  <si>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</si>
  <si>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</si>
  <si>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</si>
  <si>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</si>
  <si>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</si>
  <si>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</si>
  <si>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</si>
  <si>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</si>
  <si>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OGYI-T-21283/01</t>
  </si>
  <si>
    <t>LEUPRORELIN SANDOZ 3,6 MG IMPLANTÁTUM</t>
  </si>
  <si>
    <t>OGYI-T-21283/02</t>
  </si>
  <si>
    <t>LEUPRORELIN SANDOZ 5 MG IMPLANTÁTUM</t>
  </si>
  <si>
    <t>OGYI-T-01976/02</t>
  </si>
  <si>
    <t>ZOLADEX DEPOT 10,8 MG IMPLANTÁTUM ELŐRETÖLTÖTT FECSKENDŐBEN</t>
  </si>
  <si>
    <t>L02AE03</t>
  </si>
  <si>
    <t>goserelin</t>
  </si>
  <si>
    <t>Kiszerelési egység</t>
  </si>
  <si>
    <t>Terápiás napok száma (DOT)</t>
  </si>
  <si>
    <t>Termelői ár (Ft)</t>
  </si>
  <si>
    <t>Bruttó fogyasztói ár (Ft)</t>
  </si>
  <si>
    <t>Napi terápiás költség (Ft)</t>
  </si>
  <si>
    <t>Kiemelt támogatásra vonatkozó paraméterek</t>
  </si>
  <si>
    <t>Forgalmazó</t>
  </si>
  <si>
    <t>Forg. Eng. jogosult</t>
  </si>
  <si>
    <t>Vonatkozó indikációs pont (Eü. pont)</t>
  </si>
  <si>
    <t>Kimelt támogatási kategória (%)</t>
  </si>
  <si>
    <t>Kiemelt támogatási összeg (Ft)</t>
  </si>
  <si>
    <t>Térítési díj kiemelt támogatás esetén (Ft)</t>
  </si>
  <si>
    <t>L02AE EÜ100 1</t>
  </si>
  <si>
    <t>L02AE EÜ100 2</t>
  </si>
  <si>
    <t>Csoport név</t>
  </si>
  <si>
    <t>TTT</t>
  </si>
  <si>
    <t>4 havi DOT forg</t>
  </si>
  <si>
    <t>DOT%</t>
  </si>
  <si>
    <t>8/h1</t>
  </si>
  <si>
    <t>8/h1,24</t>
  </si>
  <si>
    <t>8/h1, 8/h2</t>
  </si>
  <si>
    <t>OGYI-T-22933/03</t>
  </si>
  <si>
    <t>RESELIGO 10,8 MG IMPLANTÁTUM ELŐRETÖLTÖTT FECSKENDŐBEN</t>
  </si>
  <si>
    <t>Aramis Pharma Kft.</t>
  </si>
  <si>
    <t>Alvogen IPCo S.ar.l</t>
  </si>
  <si>
    <t>POLITRATE DEPOT 22,5 MG POR ÉS OLDÓSZER RETARD SZUSZPENZIÓS INJEKCIÓHOZ</t>
  </si>
  <si>
    <t>1x injekciós üvegben +oldószeres fecskendő+adapter+tű</t>
  </si>
  <si>
    <t>OGYI-T-22202/02</t>
  </si>
  <si>
    <t>POLITRATE DEPOT 3,75 MG POR ÉS OLDÓSZER RETARD SZUSZPENZIÓS INJEKCIÓHOZ</t>
  </si>
  <si>
    <t>1x injekciós üvegben +oldószert tart.előretöltött fecskendő+1 db. illesztő szerkezet+1 db.steril tű</t>
  </si>
  <si>
    <t>OGYI-T-22202/01</t>
  </si>
  <si>
    <t>8/h1. 8/h2.</t>
  </si>
  <si>
    <t>Richter Gedeon Vegyészeti Gyár NyRt.</t>
  </si>
  <si>
    <t>8/h1, 24</t>
  </si>
  <si>
    <t>8/h1, 8/h2.</t>
  </si>
  <si>
    <t>2018/márc</t>
  </si>
  <si>
    <t>2018/ápr</t>
  </si>
  <si>
    <t>2018/máj</t>
  </si>
  <si>
    <t>2018/jún</t>
  </si>
  <si>
    <t>OGYI-T-10040/02</t>
  </si>
  <si>
    <t>LUCRIN PDS DEPOT 11,25 MG POR ÉS OLDÓSZER SZUSZPENZIÓS INJEKCIÓHOZ ELŐRETÖLTÖTT FECSKENDŐBEN</t>
  </si>
  <si>
    <t>8/c,8/h1</t>
  </si>
  <si>
    <t>AbbVie Kft.</t>
  </si>
  <si>
    <t>OGYI-T-10040/01</t>
  </si>
  <si>
    <t>LUCRIN PDS DEPOT 3,75 MG POR ÉS OLDÓSZER SZUSZPENZIÓS INJEKCIÓHOZ ELŐRETÖLTÖTT FECSKENDŐBEN</t>
  </si>
  <si>
    <t>OGYI-T-22933/01</t>
  </si>
  <si>
    <t>RESELIGO 3,6 MG IMPLANTÁTUM ELŐRETÖLTÖTT FECSKENDŐBEN</t>
  </si>
  <si>
    <t>OGYI-T-23209/01</t>
  </si>
  <si>
    <t>ZILDALIS 3,6 MG IMPLANTÁTUM ELŐRETÖLTÖTT FECSKENDŐBEN</t>
  </si>
  <si>
    <t>TEVA Gyógyszergyár Zrt.</t>
  </si>
  <si>
    <t>OGYI-T-01976/01</t>
  </si>
  <si>
    <t>ZOLADEX DEPOT 3,6 MG IMPLANTÁTUM ELŐRETÖLTÖTT FECSKENDŐBEN</t>
  </si>
  <si>
    <t>8/c, 8/h1, 24</t>
  </si>
  <si>
    <t>8/c, 8/h1, 8/h2, 24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</si>
</sst>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0.0%"/>
  </numFmts>
  <fonts count="3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04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1"/>
      <color indexed="8"/>
      <name val="Calibri"/>
      <family val="2"/>
      <charset val="238"/>
    </font>
    <font>
      <i/>
      <u/>
      <sz val="11"/>
      <color theme="1"/>
      <name val="Calibri"/>
      <family val="2"/>
      <charset val="238"/>
      <scheme val="minor"/>
    </font>
    <font>
      <i/>
      <u/>
      <sz val="11"/>
      <color indexed="8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7">
    <xf numFmtId="0" fontId="0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1" fillId="6" borderId="11" applyNumberFormat="0" applyAlignment="0" applyProtection="0"/>
    <xf numFmtId="0" fontId="4" fillId="0" borderId="0" applyNumberFormat="0" applyFill="0" applyBorder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15" fillId="8" borderId="14" applyNumberFormat="0" applyAlignment="0" applyProtection="0"/>
    <xf numFmtId="43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3" fillId="9" borderId="15" applyNumberFormat="0" applyFont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8" fillId="3" borderId="0" applyNumberFormat="0" applyBorder="0" applyAlignment="0" applyProtection="0"/>
    <xf numFmtId="0" fontId="12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3" fillId="7" borderId="11" applyNumberFormat="0" applyAlignment="0" applyProtection="0"/>
    <xf numFmtId="9" fontId="3" fillId="0" borderId="0" applyFont="0" applyFill="0" applyBorder="0" applyAlignment="0" applyProtection="0"/>
    <xf numFmtId="0" fontId="21" fillId="0" borderId="0"/>
    <xf numFmtId="0" fontId="20" fillId="0" borderId="0"/>
    <xf numFmtId="0" fontId="23" fillId="0" borderId="0"/>
  </cellStyleXfs>
  <cellXfs count="75">
    <xf numFmtId="0" fontId="0" fillId="0" borderId="0" xfId="0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 wrapText="1"/>
    </xf>
    <xf numFmtId="164" fontId="0" fillId="0" borderId="0" xfId="26" applyNumberFormat="1" applyFont="1"/>
    <xf numFmtId="0" fontId="0" fillId="0" borderId="7" xfId="0" applyFont="1" applyBorder="1"/>
    <xf numFmtId="164" fontId="3" fillId="0" borderId="7" xfId="26" applyNumberFormat="1" applyFont="1" applyBorder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8" fillId="0" borderId="7" xfId="0" applyFont="1" applyFill="1" applyBorder="1"/>
    <xf numFmtId="164" fontId="18" fillId="0" borderId="7" xfId="26" applyNumberFormat="1" applyFont="1" applyFill="1" applyBorder="1"/>
    <xf numFmtId="165" fontId="18" fillId="0" borderId="7" xfId="43" applyNumberFormat="1" applyFont="1" applyFill="1" applyBorder="1"/>
    <xf numFmtId="0" fontId="18" fillId="0" borderId="0" xfId="0" applyFont="1" applyFill="1"/>
    <xf numFmtId="165" fontId="3" fillId="0" borderId="7" xfId="43" applyNumberFormat="1" applyFont="1" applyFill="1" applyBorder="1"/>
    <xf numFmtId="0" fontId="0" fillId="0" borderId="7" xfId="0" applyFont="1" applyFill="1" applyBorder="1"/>
    <xf numFmtId="164" fontId="3" fillId="0" borderId="7" xfId="26" applyNumberFormat="1" applyFont="1" applyFill="1" applyBorder="1"/>
    <xf numFmtId="0" fontId="0" fillId="0" borderId="0" xfId="0" applyFont="1" applyFill="1"/>
    <xf numFmtId="0" fontId="0" fillId="0" borderId="7" xfId="0" applyFill="1" applyBorder="1"/>
    <xf numFmtId="164" fontId="18" fillId="0" borderId="0" xfId="26" applyNumberFormat="1" applyFont="1" applyFill="1" applyBorder="1"/>
    <xf numFmtId="0" fontId="24" fillId="0" borderId="7" xfId="46" applyFont="1" applyFill="1" applyBorder="1" applyAlignment="1"/>
    <xf numFmtId="0" fontId="24" fillId="0" borderId="7" xfId="46" applyNumberFormat="1" applyFont="1" applyFill="1" applyBorder="1" applyAlignment="1"/>
    <xf numFmtId="164" fontId="24" fillId="0" borderId="7" xfId="26" applyNumberFormat="1" applyFont="1" applyFill="1" applyBorder="1" applyAlignment="1">
      <alignment horizontal="right"/>
    </xf>
    <xf numFmtId="0" fontId="0" fillId="0" borderId="0" xfId="0" applyFill="1"/>
    <xf numFmtId="0" fontId="18" fillId="0" borderId="0" xfId="0" applyFont="1" applyFill="1" applyBorder="1"/>
    <xf numFmtId="164" fontId="0" fillId="0" borderId="0" xfId="26" applyNumberFormat="1" applyFont="1" applyFill="1"/>
    <xf numFmtId="164" fontId="0" fillId="0" borderId="0" xfId="26" applyNumberFormat="1" applyFont="1" applyFill="1" applyBorder="1"/>
    <xf numFmtId="165" fontId="0" fillId="0" borderId="0" xfId="43" applyNumberFormat="1" applyFont="1" applyFill="1" applyBorder="1"/>
    <xf numFmtId="0" fontId="0" fillId="0" borderId="0" xfId="0" applyFont="1" applyFill="1" applyBorder="1"/>
    <xf numFmtId="0" fontId="18" fillId="0" borderId="7" xfId="0" applyFont="1" applyBorder="1"/>
    <xf numFmtId="0" fontId="18" fillId="0" borderId="0" xfId="0" applyFont="1"/>
    <xf numFmtId="164" fontId="3" fillId="0" borderId="0" xfId="26" applyNumberFormat="1" applyFont="1"/>
    <xf numFmtId="164" fontId="20" fillId="0" borderId="7" xfId="45" applyNumberFormat="1" applyFont="1" applyFill="1" applyBorder="1" applyAlignment="1">
      <alignment horizontal="center"/>
    </xf>
    <xf numFmtId="0" fontId="25" fillId="0" borderId="7" xfId="0" applyFont="1" applyFill="1" applyBorder="1"/>
    <xf numFmtId="164" fontId="25" fillId="0" borderId="7" xfId="26" applyNumberFormat="1" applyFont="1" applyFill="1" applyBorder="1"/>
    <xf numFmtId="0" fontId="25" fillId="0" borderId="0" xfId="0" applyFont="1" applyFill="1"/>
    <xf numFmtId="164" fontId="3" fillId="0" borderId="5" xfId="26" applyNumberFormat="1" applyFont="1" applyFill="1" applyBorder="1"/>
    <xf numFmtId="164" fontId="25" fillId="0" borderId="5" xfId="0" applyNumberFormat="1" applyFont="1" applyBorder="1"/>
    <xf numFmtId="164" fontId="18" fillId="0" borderId="19" xfId="26" applyNumberFormat="1" applyFont="1" applyFill="1" applyBorder="1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  <xf numFmtId="164" fontId="3" fillId="0" borderId="22" xfId="26" applyNumberFormat="1" applyFont="1" applyFill="1" applyBorder="1"/>
    <xf numFmtId="164" fontId="3" fillId="0" borderId="0" xfId="26" applyNumberFormat="1" applyFont="1" applyFill="1"/>
    <xf numFmtId="164" fontId="1" fillId="2" borderId="1" xfId="26" applyNumberFormat="1" applyFont="1" applyFill="1" applyBorder="1" applyAlignment="1">
      <alignment horizontal="center" vertical="center" wrapText="1"/>
    </xf>
    <xf numFmtId="164" fontId="1" fillId="2" borderId="5" xfId="26" applyNumberFormat="1" applyFont="1" applyFill="1" applyBorder="1" applyAlignment="1">
      <alignment horizontal="center" vertical="center" wrapText="1"/>
    </xf>
    <xf numFmtId="164" fontId="1" fillId="2" borderId="6" xfId="26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3" fontId="24" fillId="0" borderId="7" xfId="26" applyNumberFormat="1" applyFont="1" applyFill="1" applyBorder="1" applyAlignment="1">
      <alignment horizontal="right"/>
    </xf>
    <xf numFmtId="43" fontId="22" fillId="0" borderId="7" xfId="26" applyNumberFormat="1" applyFont="1" applyFill="1" applyBorder="1" applyAlignment="1">
      <alignment horizontal="right"/>
    </xf>
    <xf numFmtId="43" fontId="18" fillId="0" borderId="7" xfId="26" applyNumberFormat="1" applyFont="1" applyFill="1" applyBorder="1"/>
    <xf numFmtId="43" fontId="3" fillId="0" borderId="7" xfId="26" applyNumberFormat="1" applyFont="1" applyFill="1" applyBorder="1"/>
    <xf numFmtId="43" fontId="3" fillId="0" borderId="7" xfId="26" applyNumberFormat="1" applyFont="1" applyBorder="1"/>
    <xf numFmtId="0" fontId="26" fillId="0" borderId="7" xfId="0" applyFont="1" applyFill="1" applyBorder="1"/>
    <xf numFmtId="0" fontId="27" fillId="0" borderId="7" xfId="46" applyFont="1" applyFill="1" applyBorder="1" applyAlignment="1"/>
    <xf numFmtId="0" fontId="27" fillId="0" borderId="7" xfId="46" applyNumberFormat="1" applyFont="1" applyFill="1" applyBorder="1" applyAlignment="1"/>
    <xf numFmtId="164" fontId="27" fillId="0" borderId="7" xfId="26" applyNumberFormat="1" applyFont="1" applyFill="1" applyBorder="1" applyAlignment="1">
      <alignment horizontal="right"/>
    </xf>
    <xf numFmtId="43" fontId="27" fillId="0" borderId="7" xfId="26" applyNumberFormat="1" applyFont="1" applyFill="1" applyBorder="1" applyAlignment="1">
      <alignment horizontal="right"/>
    </xf>
    <xf numFmtId="164" fontId="26" fillId="0" borderId="7" xfId="26" applyNumberFormat="1" applyFont="1" applyFill="1" applyBorder="1"/>
    <xf numFmtId="0" fontId="27" fillId="0" borderId="19" xfId="46" applyFont="1" applyFill="1" applyBorder="1" applyAlignment="1"/>
    <xf numFmtId="165" fontId="26" fillId="0" borderId="7" xfId="43" applyNumberFormat="1" applyFont="1" applyFill="1" applyBorder="1"/>
    <xf numFmtId="0" fontId="26" fillId="0" borderId="0" xfId="0" applyFont="1" applyFill="1"/>
    <xf numFmtId="0" fontId="28" fillId="0" borderId="7" xfId="0" applyFont="1" applyFill="1" applyBorder="1"/>
    <xf numFmtId="164" fontId="28" fillId="0" borderId="7" xfId="26" applyNumberFormat="1" applyFont="1" applyFill="1" applyBorder="1"/>
    <xf numFmtId="43" fontId="29" fillId="0" borderId="7" xfId="26" applyNumberFormat="1" applyFont="1" applyFill="1" applyBorder="1" applyAlignment="1">
      <alignment horizontal="right"/>
    </xf>
    <xf numFmtId="0" fontId="29" fillId="0" borderId="7" xfId="46" applyFont="1" applyFill="1" applyBorder="1" applyAlignment="1"/>
    <xf numFmtId="165" fontId="28" fillId="0" borderId="7" xfId="43" applyNumberFormat="1" applyFont="1" applyFill="1" applyBorder="1"/>
    <xf numFmtId="0" fontId="28" fillId="0" borderId="0" xfId="0" applyFont="1" applyFill="1"/>
  </cellXfs>
  <cellStyles count="4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al 2" xfId="44"/>
    <cellStyle name="Normál_Munka1" xfId="46"/>
    <cellStyle name="Normál_Munka2" xfId="45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  <cellStyle name="Százalék" xfId="4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tabColor rgb="FFFFFF00"/>
  </sheetPr>
  <dimension ref="A1:AL24"/>
  <sheetViews>
    <sheetView tabSelected="1" zoomScale="90" zoomScaleNormal="9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D29" sqref="D29"/>
    </sheetView>
  </sheetViews>
  <sheetFormatPr defaultRowHeight="15"/>
  <cols>
    <col min="1" max="1" width="14.5703125" customWidth="1"/>
    <col min="2" max="2" width="16.140625" customWidth="1"/>
    <col min="3" max="3" width="11.140625" bestFit="1" customWidth="1"/>
    <col min="4" max="4" width="47" customWidth="1"/>
    <col min="5" max="5" width="29.5703125" customWidth="1"/>
    <col min="6" max="6" width="9.85546875" bestFit="1" customWidth="1"/>
    <col min="7" max="7" width="12.28515625" bestFit="1" customWidth="1"/>
    <col min="8" max="8" width="15.140625" style="3" customWidth="1"/>
    <col min="9" max="9" width="15.5703125" style="3" customWidth="1"/>
    <col min="10" max="10" width="12" customWidth="1"/>
    <col min="11" max="11" width="11.85546875" style="3" customWidth="1"/>
    <col min="12" max="12" width="13.28515625" customWidth="1"/>
    <col min="13" max="15" width="20.5703125" customWidth="1"/>
    <col min="16" max="16" width="13.85546875" customWidth="1"/>
    <col min="17" max="17" width="15.85546875" customWidth="1"/>
    <col min="18" max="18" width="16.42578125" style="3" customWidth="1"/>
    <col min="19" max="19" width="13.7109375" style="3" customWidth="1"/>
    <col min="20" max="20" width="11.85546875" style="3" customWidth="1"/>
    <col min="21" max="21" width="14.5703125" style="3" bestFit="1" customWidth="1"/>
    <col min="22" max="22" width="14.7109375" style="3" customWidth="1"/>
    <col min="23" max="23" width="14.7109375" customWidth="1"/>
  </cols>
  <sheetData>
    <row r="1" spans="1:38" s="1" customFormat="1" ht="12.75" customHeight="1">
      <c r="A1" s="47" t="s">
        <v>53</v>
      </c>
      <c r="B1" s="49" t="s">
        <v>0</v>
      </c>
      <c r="C1" s="7"/>
      <c r="D1" s="49" t="s">
        <v>1</v>
      </c>
      <c r="E1" s="49" t="s">
        <v>39</v>
      </c>
      <c r="F1" s="49" t="s">
        <v>2</v>
      </c>
      <c r="G1" s="49" t="s">
        <v>3</v>
      </c>
      <c r="H1" s="44" t="s">
        <v>41</v>
      </c>
      <c r="I1" s="44" t="s">
        <v>42</v>
      </c>
      <c r="J1" s="49" t="s">
        <v>40</v>
      </c>
      <c r="K1" s="44" t="s">
        <v>43</v>
      </c>
      <c r="L1" s="52" t="s">
        <v>44</v>
      </c>
      <c r="M1" s="53"/>
      <c r="N1" s="53"/>
      <c r="O1" s="54"/>
      <c r="P1" s="49" t="s">
        <v>45</v>
      </c>
      <c r="Q1" s="49" t="s">
        <v>46</v>
      </c>
      <c r="R1" s="44" t="s">
        <v>74</v>
      </c>
      <c r="S1" s="44" t="s">
        <v>75</v>
      </c>
      <c r="T1" s="44" t="s">
        <v>76</v>
      </c>
      <c r="U1" s="44" t="s">
        <v>77</v>
      </c>
      <c r="V1" s="44" t="s">
        <v>55</v>
      </c>
      <c r="W1" s="44" t="s">
        <v>56</v>
      </c>
    </row>
    <row r="2" spans="1:38" s="1" customFormat="1" ht="12.75" customHeight="1">
      <c r="A2" s="47"/>
      <c r="B2" s="50"/>
      <c r="C2" s="8"/>
      <c r="D2" s="50"/>
      <c r="E2" s="50"/>
      <c r="F2" s="50"/>
      <c r="G2" s="50"/>
      <c r="H2" s="45"/>
      <c r="I2" s="45"/>
      <c r="J2" s="50"/>
      <c r="K2" s="45"/>
      <c r="L2" s="49" t="s">
        <v>48</v>
      </c>
      <c r="M2" s="49" t="s">
        <v>49</v>
      </c>
      <c r="N2" s="49" t="s">
        <v>50</v>
      </c>
      <c r="O2" s="49" t="s">
        <v>47</v>
      </c>
      <c r="P2" s="50"/>
      <c r="Q2" s="50"/>
      <c r="R2" s="45"/>
      <c r="S2" s="45"/>
      <c r="T2" s="45"/>
      <c r="U2" s="45"/>
      <c r="V2" s="45"/>
      <c r="W2" s="45"/>
    </row>
    <row r="3" spans="1:38" s="2" customFormat="1" ht="54" customHeight="1">
      <c r="A3" s="48"/>
      <c r="B3" s="51"/>
      <c r="C3" s="9" t="s">
        <v>54</v>
      </c>
      <c r="D3" s="51"/>
      <c r="E3" s="51"/>
      <c r="F3" s="51"/>
      <c r="G3" s="51"/>
      <c r="H3" s="46"/>
      <c r="I3" s="46"/>
      <c r="J3" s="51"/>
      <c r="K3" s="46"/>
      <c r="L3" s="51"/>
      <c r="M3" s="51"/>
      <c r="N3" s="51"/>
      <c r="O3" s="51"/>
      <c r="P3" s="51"/>
      <c r="Q3" s="51"/>
      <c r="R3" s="46"/>
      <c r="S3" s="46"/>
      <c r="T3" s="46"/>
      <c r="U3" s="46"/>
      <c r="V3" s="46"/>
      <c r="W3" s="46"/>
    </row>
    <row r="4" spans="1:38" s="68" customFormat="1">
      <c r="A4" s="60" t="s">
        <v>51</v>
      </c>
      <c r="B4" s="61" t="s">
        <v>69</v>
      </c>
      <c r="C4" s="62">
        <v>210622335</v>
      </c>
      <c r="D4" s="61" t="s">
        <v>67</v>
      </c>
      <c r="E4" s="61" t="s">
        <v>68</v>
      </c>
      <c r="F4" s="61" t="s">
        <v>25</v>
      </c>
      <c r="G4" s="61" t="s">
        <v>26</v>
      </c>
      <c r="H4" s="63">
        <v>18887</v>
      </c>
      <c r="I4" s="63">
        <v>21743</v>
      </c>
      <c r="J4" s="63">
        <v>27.99</v>
      </c>
      <c r="K4" s="64">
        <f>I4/J4</f>
        <v>776.81314755269739</v>
      </c>
      <c r="L4" s="60">
        <v>100</v>
      </c>
      <c r="M4" s="63">
        <f>I4-N4</f>
        <v>21443</v>
      </c>
      <c r="N4" s="65">
        <v>300</v>
      </c>
      <c r="O4" s="66" t="s">
        <v>73</v>
      </c>
      <c r="P4" s="61" t="s">
        <v>71</v>
      </c>
      <c r="Q4" s="61" t="s">
        <v>71</v>
      </c>
      <c r="R4" s="65">
        <v>5793.9299999999994</v>
      </c>
      <c r="S4" s="65">
        <v>5570.0099999999993</v>
      </c>
      <c r="T4" s="65">
        <v>6297.75</v>
      </c>
      <c r="U4" s="65">
        <v>5430.0599999999995</v>
      </c>
      <c r="V4" s="65">
        <f>SUM(R4:U4)</f>
        <v>23091.75</v>
      </c>
      <c r="W4" s="67">
        <f>V4/$V$13</f>
        <v>6.3037922995335088E-2</v>
      </c>
    </row>
    <row r="5" spans="1:38" s="13" customFormat="1">
      <c r="A5" s="10" t="s">
        <v>52</v>
      </c>
      <c r="B5" s="39" t="s">
        <v>86</v>
      </c>
      <c r="C5" s="40">
        <v>210816748</v>
      </c>
      <c r="D5" s="29" t="s">
        <v>87</v>
      </c>
      <c r="E5" s="41" t="s">
        <v>7</v>
      </c>
      <c r="F5" s="39" t="s">
        <v>37</v>
      </c>
      <c r="G5" s="39" t="s">
        <v>38</v>
      </c>
      <c r="H5" s="38">
        <v>18888</v>
      </c>
      <c r="I5" s="38">
        <v>21744</v>
      </c>
      <c r="J5" s="38">
        <v>27.99</v>
      </c>
      <c r="K5" s="55">
        <f>I5/J5</f>
        <v>776.84887459807078</v>
      </c>
      <c r="L5" s="30">
        <v>100</v>
      </c>
      <c r="M5" s="38">
        <v>21444</v>
      </c>
      <c r="N5" s="19">
        <v>300</v>
      </c>
      <c r="O5" s="39" t="s">
        <v>92</v>
      </c>
      <c r="P5" s="39" t="s">
        <v>88</v>
      </c>
      <c r="Q5" s="39" t="s">
        <v>88</v>
      </c>
      <c r="R5" s="11">
        <v>0</v>
      </c>
      <c r="S5" s="11">
        <v>0</v>
      </c>
      <c r="T5" s="11">
        <v>0</v>
      </c>
      <c r="U5" s="11">
        <v>28</v>
      </c>
      <c r="V5" s="11">
        <f t="shared" ref="V5:V12" si="0">SUM(R5:U5)</f>
        <v>28</v>
      </c>
      <c r="W5" s="12">
        <f>V5/$V$11</f>
        <v>2.8248587570621469E-3</v>
      </c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s="74" customFormat="1">
      <c r="A6" s="69" t="s">
        <v>51</v>
      </c>
      <c r="B6" s="69" t="s">
        <v>31</v>
      </c>
      <c r="C6" s="69">
        <v>210419091</v>
      </c>
      <c r="D6" s="69" t="s">
        <v>32</v>
      </c>
      <c r="E6" s="69" t="s">
        <v>7</v>
      </c>
      <c r="F6" s="69" t="s">
        <v>25</v>
      </c>
      <c r="G6" s="69" t="s">
        <v>26</v>
      </c>
      <c r="H6" s="70">
        <v>19494</v>
      </c>
      <c r="I6" s="70">
        <v>22409</v>
      </c>
      <c r="J6" s="70">
        <v>28</v>
      </c>
      <c r="K6" s="71">
        <f t="shared" ref="K6:K12" si="1">I6/J6</f>
        <v>800.32142857142856</v>
      </c>
      <c r="L6" s="69">
        <v>100</v>
      </c>
      <c r="M6" s="70">
        <f>I6-300</f>
        <v>22109</v>
      </c>
      <c r="N6" s="70">
        <v>300</v>
      </c>
      <c r="O6" s="72" t="s">
        <v>57</v>
      </c>
      <c r="P6" s="69" t="s">
        <v>5</v>
      </c>
      <c r="Q6" s="69" t="s">
        <v>5</v>
      </c>
      <c r="R6" s="70">
        <v>980</v>
      </c>
      <c r="S6" s="70">
        <v>756</v>
      </c>
      <c r="T6" s="70">
        <v>1064</v>
      </c>
      <c r="U6" s="70">
        <v>616</v>
      </c>
      <c r="V6" s="70">
        <f t="shared" si="0"/>
        <v>3416</v>
      </c>
      <c r="W6" s="73">
        <f>V6/$V$13</f>
        <v>9.3253021079850885E-3</v>
      </c>
    </row>
    <row r="7" spans="1:38" s="17" customFormat="1">
      <c r="A7" s="15" t="s">
        <v>51</v>
      </c>
      <c r="B7" s="15" t="s">
        <v>84</v>
      </c>
      <c r="C7" s="15">
        <v>210730544</v>
      </c>
      <c r="D7" s="15" t="s">
        <v>85</v>
      </c>
      <c r="E7" s="15" t="s">
        <v>7</v>
      </c>
      <c r="F7" s="15" t="s">
        <v>37</v>
      </c>
      <c r="G7" s="15" t="s">
        <v>38</v>
      </c>
      <c r="H7" s="16">
        <v>23611</v>
      </c>
      <c r="I7" s="16">
        <v>26922</v>
      </c>
      <c r="J7" s="16">
        <v>27.99</v>
      </c>
      <c r="K7" s="56">
        <f t="shared" si="1"/>
        <v>961.84351554126476</v>
      </c>
      <c r="L7" s="15">
        <v>100</v>
      </c>
      <c r="M7" s="16">
        <v>26622</v>
      </c>
      <c r="N7" s="16">
        <v>300</v>
      </c>
      <c r="O7" s="18" t="s">
        <v>91</v>
      </c>
      <c r="P7" s="15" t="s">
        <v>62</v>
      </c>
      <c r="Q7" s="15" t="s">
        <v>63</v>
      </c>
      <c r="R7" s="5">
        <v>5765.94</v>
      </c>
      <c r="S7" s="5">
        <v>6157.7999999999993</v>
      </c>
      <c r="T7" s="5">
        <v>6297.75</v>
      </c>
      <c r="U7" s="5">
        <v>6381.7199999999993</v>
      </c>
      <c r="V7" s="16">
        <f t="shared" si="0"/>
        <v>24603.21</v>
      </c>
      <c r="W7" s="14">
        <f t="shared" ref="W7:W13" si="2">V7/$V$13</f>
        <v>6.7164041591393386E-2</v>
      </c>
    </row>
    <row r="8" spans="1:38" s="35" customFormat="1">
      <c r="A8" s="15" t="s">
        <v>51</v>
      </c>
      <c r="B8" s="15" t="s">
        <v>29</v>
      </c>
      <c r="C8" s="15">
        <v>210230706</v>
      </c>
      <c r="D8" s="15" t="s">
        <v>30</v>
      </c>
      <c r="E8" s="15" t="s">
        <v>24</v>
      </c>
      <c r="F8" s="15" t="s">
        <v>25</v>
      </c>
      <c r="G8" s="15" t="s">
        <v>26</v>
      </c>
      <c r="H8" s="16">
        <v>24382</v>
      </c>
      <c r="I8" s="16">
        <v>27767</v>
      </c>
      <c r="J8" s="16">
        <v>28</v>
      </c>
      <c r="K8" s="56">
        <f t="shared" si="1"/>
        <v>991.67857142857144</v>
      </c>
      <c r="L8" s="15">
        <v>100</v>
      </c>
      <c r="M8" s="16">
        <v>27467</v>
      </c>
      <c r="N8" s="16">
        <v>300</v>
      </c>
      <c r="O8" s="15" t="s">
        <v>57</v>
      </c>
      <c r="P8" s="15" t="s">
        <v>6</v>
      </c>
      <c r="Q8" s="15" t="s">
        <v>6</v>
      </c>
      <c r="R8" s="42">
        <v>896</v>
      </c>
      <c r="S8" s="42">
        <v>728</v>
      </c>
      <c r="T8" s="42">
        <v>812</v>
      </c>
      <c r="U8" s="42">
        <v>784</v>
      </c>
      <c r="V8" s="16">
        <f t="shared" si="0"/>
        <v>3220</v>
      </c>
      <c r="W8" s="14">
        <f t="shared" si="2"/>
        <v>8.7902437903138123E-3</v>
      </c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s="17" customFormat="1">
      <c r="A9" s="15" t="s">
        <v>51</v>
      </c>
      <c r="B9" s="15" t="s">
        <v>20</v>
      </c>
      <c r="C9" s="15">
        <v>210145692</v>
      </c>
      <c r="D9" s="15" t="s">
        <v>21</v>
      </c>
      <c r="E9" s="15" t="s">
        <v>8</v>
      </c>
      <c r="F9" s="15" t="s">
        <v>13</v>
      </c>
      <c r="G9" s="15" t="s">
        <v>14</v>
      </c>
      <c r="H9" s="16">
        <v>29731</v>
      </c>
      <c r="I9" s="16">
        <v>33630</v>
      </c>
      <c r="J9" s="16">
        <v>28</v>
      </c>
      <c r="K9" s="56">
        <f t="shared" si="1"/>
        <v>1201.0714285714287</v>
      </c>
      <c r="L9" s="15">
        <v>100</v>
      </c>
      <c r="M9" s="16">
        <v>33330</v>
      </c>
      <c r="N9" s="16">
        <v>300</v>
      </c>
      <c r="O9" s="17" t="s">
        <v>72</v>
      </c>
      <c r="P9" s="17" t="s">
        <v>18</v>
      </c>
      <c r="Q9" s="17" t="s">
        <v>19</v>
      </c>
      <c r="R9" s="16">
        <v>5544</v>
      </c>
      <c r="S9" s="16">
        <v>5656</v>
      </c>
      <c r="T9" s="16">
        <v>5544</v>
      </c>
      <c r="U9" s="16">
        <v>5348</v>
      </c>
      <c r="V9" s="16">
        <f t="shared" si="0"/>
        <v>22092</v>
      </c>
      <c r="W9" s="14">
        <f t="shared" si="2"/>
        <v>6.0308716091805201E-2</v>
      </c>
    </row>
    <row r="10" spans="1:38" s="6" customFormat="1">
      <c r="A10" s="15" t="s">
        <v>51</v>
      </c>
      <c r="B10" s="17" t="s">
        <v>10</v>
      </c>
      <c r="C10" s="17">
        <v>210043094</v>
      </c>
      <c r="D10" s="17" t="s">
        <v>11</v>
      </c>
      <c r="E10" s="17" t="s">
        <v>12</v>
      </c>
      <c r="F10" s="17" t="s">
        <v>13</v>
      </c>
      <c r="G10" s="17" t="s">
        <v>14</v>
      </c>
      <c r="H10" s="16">
        <v>31000</v>
      </c>
      <c r="I10" s="16">
        <v>35022</v>
      </c>
      <c r="J10" s="16">
        <v>28</v>
      </c>
      <c r="K10" s="56">
        <f t="shared" si="1"/>
        <v>1250.7857142857142</v>
      </c>
      <c r="L10" s="17">
        <v>100</v>
      </c>
      <c r="M10" s="16">
        <v>34722</v>
      </c>
      <c r="N10" s="16">
        <v>300</v>
      </c>
      <c r="O10" s="17" t="s">
        <v>58</v>
      </c>
      <c r="P10" s="17" t="s">
        <v>9</v>
      </c>
      <c r="Q10" s="17" t="s">
        <v>9</v>
      </c>
      <c r="R10" s="36">
        <v>27664</v>
      </c>
      <c r="S10" s="36">
        <v>22680</v>
      </c>
      <c r="T10" s="36">
        <v>23548</v>
      </c>
      <c r="U10" s="36">
        <v>20552</v>
      </c>
      <c r="V10" s="36">
        <f t="shared" si="0"/>
        <v>94444</v>
      </c>
      <c r="W10" s="14">
        <f t="shared" si="2"/>
        <v>0.25782167221503033</v>
      </c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s="17" customFormat="1">
      <c r="A11" s="33" t="s">
        <v>51</v>
      </c>
      <c r="B11" s="33" t="s">
        <v>82</v>
      </c>
      <c r="C11" s="33">
        <v>210214734</v>
      </c>
      <c r="D11" s="33" t="s">
        <v>83</v>
      </c>
      <c r="E11" s="33" t="s">
        <v>7</v>
      </c>
      <c r="F11" s="33" t="s">
        <v>25</v>
      </c>
      <c r="G11" s="33" t="s">
        <v>26</v>
      </c>
      <c r="H11" s="34">
        <v>32390</v>
      </c>
      <c r="I11" s="34">
        <v>36545</v>
      </c>
      <c r="J11" s="34">
        <v>28</v>
      </c>
      <c r="K11" s="56">
        <f t="shared" si="1"/>
        <v>1305.1785714285713</v>
      </c>
      <c r="L11" s="33">
        <v>100</v>
      </c>
      <c r="M11" s="34">
        <v>36245</v>
      </c>
      <c r="N11" s="34">
        <v>300</v>
      </c>
      <c r="O11" s="33" t="s">
        <v>91</v>
      </c>
      <c r="P11" s="33" t="s">
        <v>81</v>
      </c>
      <c r="Q11" s="33" t="s">
        <v>81</v>
      </c>
      <c r="R11" s="34">
        <v>2212</v>
      </c>
      <c r="S11" s="34">
        <v>2100</v>
      </c>
      <c r="T11" s="34">
        <v>2716</v>
      </c>
      <c r="U11" s="34">
        <v>2884</v>
      </c>
      <c r="V11" s="34">
        <f t="shared" si="0"/>
        <v>9912</v>
      </c>
      <c r="W11" s="14">
        <f t="shared" si="2"/>
        <v>2.705866349366165E-2</v>
      </c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2" spans="1:38" s="35" customFormat="1">
      <c r="A12" s="33" t="s">
        <v>51</v>
      </c>
      <c r="B12" s="33" t="s">
        <v>89</v>
      </c>
      <c r="C12" s="33">
        <v>210037506</v>
      </c>
      <c r="D12" s="33" t="s">
        <v>90</v>
      </c>
      <c r="E12" s="33" t="s">
        <v>7</v>
      </c>
      <c r="F12" s="33" t="s">
        <v>37</v>
      </c>
      <c r="G12" s="33" t="s">
        <v>38</v>
      </c>
      <c r="H12" s="34">
        <v>33848</v>
      </c>
      <c r="I12" s="34">
        <v>38143</v>
      </c>
      <c r="J12" s="34">
        <v>28</v>
      </c>
      <c r="K12" s="56">
        <f t="shared" si="1"/>
        <v>1362.25</v>
      </c>
      <c r="L12" s="33">
        <v>100</v>
      </c>
      <c r="M12" s="34">
        <v>37843</v>
      </c>
      <c r="N12" s="34">
        <v>300</v>
      </c>
      <c r="O12" s="33" t="s">
        <v>91</v>
      </c>
      <c r="P12" s="33" t="s">
        <v>4</v>
      </c>
      <c r="Q12" s="33" t="s">
        <v>4</v>
      </c>
      <c r="R12" s="37">
        <v>49028</v>
      </c>
      <c r="S12" s="37">
        <v>50932</v>
      </c>
      <c r="T12" s="37">
        <v>57064</v>
      </c>
      <c r="U12" s="37">
        <v>51576</v>
      </c>
      <c r="V12" s="34">
        <f t="shared" si="0"/>
        <v>208600</v>
      </c>
      <c r="W12" s="14">
        <f t="shared" si="2"/>
        <v>0.56945492380728613</v>
      </c>
    </row>
    <row r="13" spans="1:38" s="17" customFormat="1">
      <c r="C13" s="28"/>
      <c r="H13" s="43"/>
      <c r="I13" s="43"/>
      <c r="J13" s="43"/>
      <c r="K13" s="43"/>
      <c r="M13" s="43"/>
      <c r="N13" s="43"/>
      <c r="R13" s="16">
        <v>97883.87</v>
      </c>
      <c r="S13" s="16">
        <v>94579.81</v>
      </c>
      <c r="T13" s="16">
        <v>103343.5</v>
      </c>
      <c r="U13" s="16">
        <v>93599.78</v>
      </c>
      <c r="V13" s="16">
        <f>SUM(V5:V12)</f>
        <v>366315.20999999996</v>
      </c>
      <c r="W13" s="14">
        <f t="shared" si="2"/>
        <v>1</v>
      </c>
    </row>
    <row r="14" spans="1:38" s="23" customFormat="1">
      <c r="C14" s="24"/>
      <c r="H14" s="25"/>
      <c r="I14" s="25"/>
      <c r="J14" s="25"/>
      <c r="K14" s="25"/>
      <c r="M14" s="25"/>
      <c r="N14" s="25"/>
      <c r="R14" s="11"/>
      <c r="S14" s="11"/>
      <c r="T14" s="11"/>
      <c r="U14" s="11"/>
      <c r="V14" s="19"/>
      <c r="W14" s="27"/>
    </row>
    <row r="15" spans="1:38" s="23" customFormat="1">
      <c r="C15" s="24"/>
      <c r="H15" s="25"/>
      <c r="I15" s="25"/>
      <c r="J15" s="26"/>
      <c r="K15" s="25"/>
      <c r="M15" s="25"/>
      <c r="N15" s="25"/>
      <c r="R15" s="11"/>
      <c r="S15" s="11"/>
      <c r="T15" s="11"/>
      <c r="U15" s="11"/>
      <c r="V15" s="19"/>
      <c r="W15" s="27"/>
    </row>
    <row r="16" spans="1:38" s="13" customFormat="1">
      <c r="A16" s="10" t="s">
        <v>52</v>
      </c>
      <c r="B16" s="10" t="s">
        <v>33</v>
      </c>
      <c r="C16" s="10">
        <v>210419106</v>
      </c>
      <c r="D16" s="10" t="s">
        <v>34</v>
      </c>
      <c r="E16" s="10" t="s">
        <v>7</v>
      </c>
      <c r="F16" s="10" t="s">
        <v>25</v>
      </c>
      <c r="G16" s="10" t="s">
        <v>26</v>
      </c>
      <c r="H16" s="11">
        <v>53381</v>
      </c>
      <c r="I16" s="11">
        <v>59556</v>
      </c>
      <c r="J16" s="11">
        <v>84</v>
      </c>
      <c r="K16" s="57">
        <f>I16/J16</f>
        <v>709</v>
      </c>
      <c r="L16" s="10">
        <v>100</v>
      </c>
      <c r="M16" s="11">
        <f>I16-N16</f>
        <v>59256</v>
      </c>
      <c r="N16" s="11">
        <v>300</v>
      </c>
      <c r="O16" s="10" t="s">
        <v>59</v>
      </c>
      <c r="P16" s="10" t="s">
        <v>5</v>
      </c>
      <c r="Q16" s="10" t="s">
        <v>5</v>
      </c>
      <c r="R16" s="11">
        <v>60816</v>
      </c>
      <c r="S16" s="11">
        <v>58212</v>
      </c>
      <c r="T16" s="11">
        <v>63000</v>
      </c>
      <c r="U16" s="11">
        <v>48888</v>
      </c>
      <c r="V16" s="11">
        <f>SUM(R16:U16)</f>
        <v>230916</v>
      </c>
      <c r="W16" s="12">
        <f t="shared" ref="W16:W23" si="3">V16/$V$24</f>
        <v>0.1689967921376635</v>
      </c>
    </row>
    <row r="17" spans="1:23" s="13" customFormat="1">
      <c r="A17" s="10" t="s">
        <v>52</v>
      </c>
      <c r="B17" s="20" t="s">
        <v>66</v>
      </c>
      <c r="C17" s="21">
        <v>210719823</v>
      </c>
      <c r="D17" s="20" t="s">
        <v>64</v>
      </c>
      <c r="E17" s="20" t="s">
        <v>65</v>
      </c>
      <c r="F17" s="20" t="s">
        <v>25</v>
      </c>
      <c r="G17" s="20" t="s">
        <v>26</v>
      </c>
      <c r="H17" s="22">
        <v>56384</v>
      </c>
      <c r="I17" s="22">
        <v>62848</v>
      </c>
      <c r="J17" s="22">
        <v>84</v>
      </c>
      <c r="K17" s="55">
        <f>I17/J17</f>
        <v>748.19047619047615</v>
      </c>
      <c r="L17" s="10">
        <v>100</v>
      </c>
      <c r="M17" s="22">
        <v>62548</v>
      </c>
      <c r="N17" s="11">
        <v>300</v>
      </c>
      <c r="O17" s="20" t="s">
        <v>70</v>
      </c>
      <c r="P17" s="20" t="s">
        <v>71</v>
      </c>
      <c r="Q17" s="20" t="s">
        <v>71</v>
      </c>
      <c r="R17" s="11">
        <v>113064</v>
      </c>
      <c r="S17" s="11">
        <v>106008</v>
      </c>
      <c r="T17" s="11">
        <v>136584</v>
      </c>
      <c r="U17" s="11">
        <v>121380</v>
      </c>
      <c r="V17" s="11">
        <f>SUM(R17:U17)</f>
        <v>477036</v>
      </c>
      <c r="W17" s="12">
        <f t="shared" si="3"/>
        <v>0.34912069208795604</v>
      </c>
    </row>
    <row r="18" spans="1:23" s="17" customFormat="1">
      <c r="A18" s="15" t="s">
        <v>52</v>
      </c>
      <c r="B18" s="15" t="s">
        <v>60</v>
      </c>
      <c r="C18" s="15">
        <v>210730560</v>
      </c>
      <c r="D18" s="15" t="s">
        <v>61</v>
      </c>
      <c r="E18" s="15" t="s">
        <v>7</v>
      </c>
      <c r="F18" s="15" t="s">
        <v>37</v>
      </c>
      <c r="G18" s="15" t="s">
        <v>38</v>
      </c>
      <c r="H18" s="16">
        <v>64532</v>
      </c>
      <c r="I18" s="16">
        <v>71779</v>
      </c>
      <c r="J18" s="16">
        <v>83.98</v>
      </c>
      <c r="K18" s="58">
        <f>I18/J18</f>
        <v>854.71540843057869</v>
      </c>
      <c r="L18" s="15">
        <v>100</v>
      </c>
      <c r="M18" s="16">
        <v>71479</v>
      </c>
      <c r="N18" s="16">
        <v>300</v>
      </c>
      <c r="O18" s="15" t="s">
        <v>57</v>
      </c>
      <c r="P18" s="17" t="s">
        <v>62</v>
      </c>
      <c r="Q18" s="17" t="s">
        <v>63</v>
      </c>
      <c r="R18" s="16">
        <v>37455.08</v>
      </c>
      <c r="S18" s="16">
        <v>35019.660000000003</v>
      </c>
      <c r="T18" s="16">
        <v>38126.92</v>
      </c>
      <c r="U18" s="16">
        <v>37203.14</v>
      </c>
      <c r="V18" s="16">
        <f>SUM(R18:U18)</f>
        <v>147804.79999999999</v>
      </c>
      <c r="W18" s="14">
        <f t="shared" si="3"/>
        <v>0.10817153017785223</v>
      </c>
    </row>
    <row r="19" spans="1:23" s="17" customFormat="1">
      <c r="A19" s="15" t="s">
        <v>52</v>
      </c>
      <c r="B19" s="15" t="s">
        <v>22</v>
      </c>
      <c r="C19" s="4">
        <v>210230756</v>
      </c>
      <c r="D19" s="15" t="s">
        <v>23</v>
      </c>
      <c r="E19" s="15" t="s">
        <v>24</v>
      </c>
      <c r="F19" s="15" t="s">
        <v>25</v>
      </c>
      <c r="G19" s="15" t="s">
        <v>26</v>
      </c>
      <c r="H19" s="16">
        <v>74300</v>
      </c>
      <c r="I19" s="16">
        <v>82487</v>
      </c>
      <c r="J19" s="16">
        <v>84</v>
      </c>
      <c r="K19" s="58">
        <f>I19/J19</f>
        <v>981.98809523809518</v>
      </c>
      <c r="L19" s="15">
        <v>100</v>
      </c>
      <c r="M19" s="16">
        <v>82187</v>
      </c>
      <c r="N19" s="16">
        <v>300</v>
      </c>
      <c r="O19" s="15" t="s">
        <v>57</v>
      </c>
      <c r="P19" s="15" t="s">
        <v>6</v>
      </c>
      <c r="Q19" s="15" t="s">
        <v>6</v>
      </c>
      <c r="R19" s="16">
        <v>40236</v>
      </c>
      <c r="S19" s="16">
        <v>33852</v>
      </c>
      <c r="T19" s="16">
        <v>36792</v>
      </c>
      <c r="U19" s="16">
        <v>34944</v>
      </c>
      <c r="V19" s="5">
        <f>SUM(R19:U19)</f>
        <v>145824</v>
      </c>
      <c r="W19" s="14">
        <f t="shared" si="3"/>
        <v>0.10672187382720402</v>
      </c>
    </row>
    <row r="20" spans="1:23" s="6" customFormat="1">
      <c r="A20" s="4" t="s">
        <v>52</v>
      </c>
      <c r="B20" s="4" t="s">
        <v>27</v>
      </c>
      <c r="C20" s="4">
        <v>210230764</v>
      </c>
      <c r="D20" s="4" t="s">
        <v>28</v>
      </c>
      <c r="E20" s="4" t="s">
        <v>24</v>
      </c>
      <c r="F20" s="4" t="s">
        <v>25</v>
      </c>
      <c r="G20" s="4" t="s">
        <v>26</v>
      </c>
      <c r="H20" s="5">
        <v>149540</v>
      </c>
      <c r="I20" s="5">
        <v>164966</v>
      </c>
      <c r="J20" s="5">
        <v>168</v>
      </c>
      <c r="K20" s="59">
        <f t="shared" ref="K20:K23" si="4">I20/J20</f>
        <v>981.94047619047615</v>
      </c>
      <c r="L20" s="4">
        <v>100</v>
      </c>
      <c r="M20" s="5">
        <v>164666</v>
      </c>
      <c r="N20" s="5">
        <v>300</v>
      </c>
      <c r="O20" s="4" t="s">
        <v>57</v>
      </c>
      <c r="P20" s="4" t="s">
        <v>6</v>
      </c>
      <c r="Q20" s="4" t="s">
        <v>6</v>
      </c>
      <c r="R20" s="16">
        <v>22512</v>
      </c>
      <c r="S20" s="16">
        <v>24192</v>
      </c>
      <c r="T20" s="16">
        <v>21504</v>
      </c>
      <c r="U20" s="16">
        <v>21000</v>
      </c>
      <c r="V20" s="5">
        <f t="shared" ref="V20:V24" si="5">SUM(R20:U20)</f>
        <v>89208</v>
      </c>
      <c r="W20" s="14">
        <f t="shared" si="3"/>
        <v>6.5287229265259608E-2</v>
      </c>
    </row>
    <row r="21" spans="1:23" s="6" customFormat="1">
      <c r="A21" s="4" t="s">
        <v>52</v>
      </c>
      <c r="B21" s="4" t="s">
        <v>15</v>
      </c>
      <c r="C21" s="4">
        <v>210168705</v>
      </c>
      <c r="D21" s="4" t="s">
        <v>16</v>
      </c>
      <c r="E21" s="4" t="s">
        <v>17</v>
      </c>
      <c r="F21" s="4" t="s">
        <v>13</v>
      </c>
      <c r="G21" s="4" t="s">
        <v>14</v>
      </c>
      <c r="H21" s="5">
        <v>92280</v>
      </c>
      <c r="I21" s="5">
        <v>102197</v>
      </c>
      <c r="J21" s="5">
        <v>84</v>
      </c>
      <c r="K21" s="59">
        <f t="shared" si="4"/>
        <v>1216.6309523809523</v>
      </c>
      <c r="L21" s="4">
        <v>100</v>
      </c>
      <c r="M21" s="5">
        <v>101897</v>
      </c>
      <c r="N21" s="5">
        <v>300</v>
      </c>
      <c r="O21" s="4" t="s">
        <v>57</v>
      </c>
      <c r="P21" s="4" t="s">
        <v>18</v>
      </c>
      <c r="Q21" s="4" t="s">
        <v>19</v>
      </c>
      <c r="R21" s="16">
        <v>40320</v>
      </c>
      <c r="S21" s="16">
        <v>41748</v>
      </c>
      <c r="T21" s="16">
        <v>41916</v>
      </c>
      <c r="U21" s="16">
        <v>38556</v>
      </c>
      <c r="V21" s="5">
        <f t="shared" si="5"/>
        <v>162540</v>
      </c>
      <c r="W21" s="14">
        <f t="shared" si="3"/>
        <v>0.11895554484771877</v>
      </c>
    </row>
    <row r="22" spans="1:23" s="6" customFormat="1">
      <c r="A22" s="4" t="s">
        <v>52</v>
      </c>
      <c r="B22" s="4" t="s">
        <v>78</v>
      </c>
      <c r="C22" s="4">
        <v>210214726</v>
      </c>
      <c r="D22" s="4" t="s">
        <v>79</v>
      </c>
      <c r="E22" s="4" t="s">
        <v>7</v>
      </c>
      <c r="F22" s="4" t="s">
        <v>25</v>
      </c>
      <c r="G22" s="4" t="s">
        <v>26</v>
      </c>
      <c r="H22" s="5">
        <v>92313</v>
      </c>
      <c r="I22" s="5">
        <v>102233</v>
      </c>
      <c r="J22" s="5">
        <v>84</v>
      </c>
      <c r="K22" s="59">
        <f t="shared" si="4"/>
        <v>1217.0595238095239</v>
      </c>
      <c r="L22" s="4">
        <v>100</v>
      </c>
      <c r="M22" s="5">
        <v>101933</v>
      </c>
      <c r="N22" s="5">
        <v>300</v>
      </c>
      <c r="O22" s="4" t="s">
        <v>80</v>
      </c>
      <c r="P22" s="4" t="s">
        <v>81</v>
      </c>
      <c r="Q22" s="4" t="s">
        <v>81</v>
      </c>
      <c r="R22" s="5">
        <v>24108</v>
      </c>
      <c r="S22" s="5">
        <v>23940</v>
      </c>
      <c r="T22" s="5">
        <v>22512</v>
      </c>
      <c r="U22" s="5">
        <v>22596</v>
      </c>
      <c r="V22" s="5">
        <f t="shared" si="5"/>
        <v>93156</v>
      </c>
      <c r="W22" s="14">
        <f t="shared" si="3"/>
        <v>6.8176588752516851E-2</v>
      </c>
    </row>
    <row r="23" spans="1:23" s="6" customFormat="1">
      <c r="A23" s="4" t="s">
        <v>52</v>
      </c>
      <c r="B23" s="4" t="s">
        <v>35</v>
      </c>
      <c r="C23" s="4">
        <v>210048874</v>
      </c>
      <c r="D23" s="4" t="s">
        <v>36</v>
      </c>
      <c r="E23" s="4" t="s">
        <v>7</v>
      </c>
      <c r="F23" s="4" t="s">
        <v>37</v>
      </c>
      <c r="G23" s="4" t="s">
        <v>38</v>
      </c>
      <c r="H23" s="5">
        <v>95485</v>
      </c>
      <c r="I23" s="5">
        <v>105710</v>
      </c>
      <c r="J23" s="5">
        <v>84</v>
      </c>
      <c r="K23" s="59">
        <f t="shared" si="4"/>
        <v>1258.452380952381</v>
      </c>
      <c r="L23" s="4">
        <v>100</v>
      </c>
      <c r="M23" s="5">
        <v>105410</v>
      </c>
      <c r="N23" s="5">
        <v>300</v>
      </c>
      <c r="O23" s="4" t="s">
        <v>57</v>
      </c>
      <c r="P23" s="4" t="s">
        <v>4</v>
      </c>
      <c r="Q23" s="4" t="s">
        <v>4</v>
      </c>
      <c r="R23" s="16">
        <v>5376</v>
      </c>
      <c r="S23" s="16">
        <v>4704</v>
      </c>
      <c r="T23" s="16">
        <v>5124</v>
      </c>
      <c r="U23" s="16">
        <v>4704</v>
      </c>
      <c r="V23" s="5">
        <f t="shared" si="5"/>
        <v>19908</v>
      </c>
      <c r="W23" s="14">
        <f t="shared" si="3"/>
        <v>1.4569748903829121E-2</v>
      </c>
    </row>
    <row r="24" spans="1:23" s="6" customFormat="1">
      <c r="H24" s="31"/>
      <c r="I24" s="31"/>
      <c r="K24" s="31"/>
      <c r="R24" s="32">
        <v>343887.08</v>
      </c>
      <c r="S24" s="32">
        <v>327675.66000000003</v>
      </c>
      <c r="T24" s="32">
        <v>365558.92</v>
      </c>
      <c r="U24" s="32">
        <v>329271.14</v>
      </c>
      <c r="V24" s="5">
        <f t="shared" si="5"/>
        <v>1366392.7999999998</v>
      </c>
      <c r="W24" s="14">
        <f t="shared" ref="W24" si="6">V24/$V$24</f>
        <v>1</v>
      </c>
    </row>
  </sheetData>
  <sortState ref="A4:AL12">
    <sortCondition ref="K4:K12"/>
  </sortState>
  <mergeCells count="23">
    <mergeCell ref="P1:P3"/>
    <mergeCell ref="Q1:Q3"/>
    <mergeCell ref="I1:I3"/>
    <mergeCell ref="K1:K3"/>
    <mergeCell ref="G1:G3"/>
    <mergeCell ref="J1:J3"/>
    <mergeCell ref="H1:H3"/>
    <mergeCell ref="L1:O1"/>
    <mergeCell ref="L2:L3"/>
    <mergeCell ref="M2:M3"/>
    <mergeCell ref="N2:N3"/>
    <mergeCell ref="O2:O3"/>
    <mergeCell ref="A1:A3"/>
    <mergeCell ref="B1:B3"/>
    <mergeCell ref="D1:D3"/>
    <mergeCell ref="E1:E3"/>
    <mergeCell ref="F1:F3"/>
    <mergeCell ref="W1:W3"/>
    <mergeCell ref="V1:V3"/>
    <mergeCell ref="R1:R3"/>
    <mergeCell ref="S1:S3"/>
    <mergeCell ref="T1:T3"/>
    <mergeCell ref="U1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L02AE_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2015-09-01T15:35:20Z</dcterms:created>
  <dcterms:modified xsi:type="dcterms:W3CDTF">2018-08-30T12:59:22Z</dcterms:modified>
</cp:coreProperties>
</file>