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20" yWindow="1950" windowWidth="19245" windowHeight="5850"/>
  </bookViews>
  <sheets>
    <sheet name="munka 1" sheetId="4" r:id="rId1"/>
  </sheets>
  <calcPr calcId="125725"/>
</workbook>
</file>

<file path=xl/calcChain.xml><?xml version="1.0" encoding="utf-8"?>
<calcChain xmlns="http://schemas.openxmlformats.org/spreadsheetml/2006/main">
  <c r="F35" i="4"/>
  <c r="G35"/>
  <c r="H35"/>
  <c r="I35"/>
  <c r="F25"/>
  <c r="G25"/>
  <c r="H25"/>
  <c r="I25"/>
  <c r="F12"/>
  <c r="G12"/>
  <c r="H12"/>
  <c r="I12"/>
  <c r="F5"/>
  <c r="G5"/>
  <c r="H5"/>
  <c r="I5"/>
  <c r="J31" l="1"/>
  <c r="J27"/>
  <c r="J35" s="1"/>
  <c r="J21"/>
  <c r="J17"/>
  <c r="J10"/>
  <c r="J4"/>
  <c r="J32"/>
  <c r="J28"/>
  <c r="J22"/>
  <c r="J18"/>
  <c r="J11"/>
  <c r="J7"/>
  <c r="J29"/>
  <c r="J19"/>
  <c r="J8"/>
  <c r="J34"/>
  <c r="J30"/>
  <c r="J24"/>
  <c r="J20"/>
  <c r="J16"/>
  <c r="J9"/>
  <c r="J3"/>
  <c r="J33"/>
  <c r="J23"/>
  <c r="J15"/>
  <c r="J2"/>
  <c r="U16"/>
  <c r="U17"/>
  <c r="U18"/>
  <c r="U19"/>
  <c r="U20"/>
  <c r="U21"/>
  <c r="U22"/>
  <c r="U23"/>
  <c r="T15"/>
  <c r="U15" s="1"/>
  <c r="R15"/>
  <c r="P15"/>
  <c r="Q16" s="1"/>
  <c r="W34"/>
  <c r="S34"/>
  <c r="P34"/>
  <c r="W33"/>
  <c r="S33"/>
  <c r="P33"/>
  <c r="W32"/>
  <c r="S32"/>
  <c r="P32"/>
  <c r="W31"/>
  <c r="S31"/>
  <c r="P31"/>
  <c r="W30"/>
  <c r="S30"/>
  <c r="P30"/>
  <c r="W29"/>
  <c r="S29"/>
  <c r="P29"/>
  <c r="W28"/>
  <c r="S28"/>
  <c r="P28"/>
  <c r="W27"/>
  <c r="S27"/>
  <c r="P27"/>
  <c r="W24"/>
  <c r="S24"/>
  <c r="P24"/>
  <c r="S23"/>
  <c r="P23"/>
  <c r="W22"/>
  <c r="S22"/>
  <c r="P22"/>
  <c r="W21"/>
  <c r="S21"/>
  <c r="P21"/>
  <c r="S20"/>
  <c r="P20"/>
  <c r="W19"/>
  <c r="S19"/>
  <c r="P19"/>
  <c r="W18"/>
  <c r="S18"/>
  <c r="P18"/>
  <c r="W17"/>
  <c r="S17"/>
  <c r="P17"/>
  <c r="W16"/>
  <c r="S16"/>
  <c r="P16"/>
  <c r="W15"/>
  <c r="S15"/>
  <c r="T11"/>
  <c r="S11"/>
  <c r="P11"/>
  <c r="W10"/>
  <c r="S10"/>
  <c r="P10"/>
  <c r="W9"/>
  <c r="S9"/>
  <c r="P9"/>
  <c r="W8"/>
  <c r="R8"/>
  <c r="P8"/>
  <c r="W7"/>
  <c r="S7"/>
  <c r="P7"/>
  <c r="S4"/>
  <c r="P4"/>
  <c r="W3"/>
  <c r="S3"/>
  <c r="P3"/>
  <c r="W2"/>
  <c r="S2"/>
  <c r="P2"/>
  <c r="Q3" s="1"/>
  <c r="K35" l="1"/>
  <c r="K30"/>
  <c r="K29"/>
  <c r="J12"/>
  <c r="K11" s="1"/>
  <c r="K33"/>
  <c r="K27"/>
  <c r="K34"/>
  <c r="K28"/>
  <c r="J5"/>
  <c r="K3" s="1"/>
  <c r="J25"/>
  <c r="K23" s="1"/>
  <c r="Q19"/>
  <c r="Q21"/>
  <c r="Q22"/>
  <c r="Q17"/>
  <c r="Q23"/>
  <c r="Q18"/>
  <c r="Q15"/>
  <c r="Q20"/>
  <c r="Q4"/>
  <c r="Q2"/>
  <c r="K4" l="1"/>
  <c r="K24"/>
  <c r="K32"/>
  <c r="K31"/>
  <c r="K15"/>
  <c r="K2"/>
  <c r="K5"/>
  <c r="K16"/>
  <c r="K20"/>
  <c r="K18"/>
  <c r="K22"/>
  <c r="K12"/>
  <c r="K10"/>
  <c r="K25"/>
  <c r="K21"/>
  <c r="K17"/>
  <c r="K9"/>
  <c r="K7"/>
  <c r="K8"/>
  <c r="K19"/>
</calcChain>
</file>

<file path=xl/sharedStrings.xml><?xml version="1.0" encoding="utf-8"?>
<sst xmlns="http://schemas.openxmlformats.org/spreadsheetml/2006/main" count="266" uniqueCount="116">
  <si>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</si>
  <si>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</si>
  <si>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</si>
  <si>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</si>
  <si>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</si>
  <si>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</si>
  <si>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</si>
  <si>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</si>
  <si>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</si>
  <si>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</si>
  <si>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</si>
  <si>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</si>
  <si>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</si>
  <si>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</si>
  <si>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</si>
  <si>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</si>
  <si>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</si>
  <si>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</si>
  <si>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</si>
  <si>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</si>
  <si>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</si>
  <si>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</si>
  <si>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</si>
  <si>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</si>
  <si>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</si>
  <si>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</si>
  <si>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</si>
  <si>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</si>
  <si>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</si>
  <si>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</si>
  <si>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</si>
  <si>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</si>
  <si>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</si>
  <si>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</si>
  <si>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</si>
  <si>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</si>
  <si>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</si>
  <si>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</si>
  <si>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</si>
  <si>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</si>
  <si>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</si>
  <si>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</si>
  <si>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</si>
  <si>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</si>
  <si>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</si>
  <si>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</si>
  <si>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</si>
  <si>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</si>
  <si>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</si>
  <si>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</si>
  <si>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</si>
  <si>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</si>
  <si>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</si>
  <si>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</si>
  <si>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</si>
  <si>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</si>
  <si>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</si>
  <si>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</si>
  <si>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</si>
  <si>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</si>
  <si>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</si>
  <si>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</si>
  <si>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</si>
  <si>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</si>
  <si>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</si>
  <si>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</si>
  <si>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</si>
  <si>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</si>
  <si>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</si>
  <si>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</si>
  <si>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</si>
  <si>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</si>
  <si>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</si>
  <si>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</si>
  <si>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</si>
  <si>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</si>
  <si>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</si>
  <si>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</si>
  <si>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</si>
  <si>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</si>
  <si>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</si>
  <si>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</si>
  <si>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</si>
  <si>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</si>
  <si>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</si>
  <si>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</si>
  <si>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</si>
  <si>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</si>
  <si>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</si>
  <si>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</si>
  <si>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</si>
  <si>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</si>
  <si>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</si>
  <si>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</si>
  <si>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</si>
  <si>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</si>
  <si>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</si>
  <si>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</si>
  <si>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</si>
  <si>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</si>
  <si>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</si>
  <si>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</si>
  <si>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</si>
  <si>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</si>
  <si>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</si>
  <si>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</si>
  <si>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</si>
  <si>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</si>
  <si>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</si>
  <si>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</si>
  <si>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</si>
  <si>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</si>
  <si>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2017/május</t>
  </si>
  <si>
    <t>2017/április</t>
  </si>
  <si>
    <t>2017/június</t>
  </si>
  <si>
    <t>2017/március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</si>
</sst>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1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i/>
      <u/>
      <sz val="10"/>
      <color indexed="8"/>
      <name val="Calibri"/>
      <family val="2"/>
      <charset val="238"/>
      <scheme val="minor"/>
    </font>
    <font>
      <i/>
      <u/>
      <sz val="10"/>
      <name val="Calibri"/>
      <family val="2"/>
      <charset val="238"/>
      <scheme val="minor"/>
    </font>
    <font>
      <u/>
      <sz val="10"/>
      <color indexed="8"/>
      <name val="Calibri"/>
      <family val="2"/>
      <charset val="238"/>
      <scheme val="minor"/>
    </font>
    <font>
      <b/>
      <i/>
      <u/>
      <sz val="10"/>
      <color indexed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46">
    <xf numFmtId="0" fontId="0" fillId="0" borderId="0" xfId="0"/>
    <xf numFmtId="0" fontId="5" fillId="0" borderId="0" xfId="0" applyFont="1" applyFill="1" applyAlignment="1"/>
    <xf numFmtId="0" fontId="4" fillId="0" borderId="0" xfId="0" applyFont="1" applyFill="1" applyAlignment="1">
      <alignment horizontal="left"/>
    </xf>
    <xf numFmtId="164" fontId="6" fillId="0" borderId="0" xfId="1" applyNumberFormat="1" applyFont="1" applyFill="1"/>
    <xf numFmtId="0" fontId="0" fillId="0" borderId="0" xfId="0" applyFill="1"/>
    <xf numFmtId="164" fontId="5" fillId="0" borderId="0" xfId="0" applyNumberFormat="1" applyFont="1" applyFill="1" applyAlignment="1"/>
    <xf numFmtId="164" fontId="0" fillId="0" borderId="0" xfId="0" applyNumberFormat="1" applyFill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0" xfId="0" applyFont="1" applyFill="1" applyAlignment="1">
      <alignment horizontal="left" wrapText="1"/>
    </xf>
    <xf numFmtId="0" fontId="2" fillId="0" borderId="0" xfId="0" applyFont="1" applyFill="1" applyAlignment="1"/>
    <xf numFmtId="0" fontId="7" fillId="0" borderId="1" xfId="0" applyFont="1" applyFill="1" applyBorder="1"/>
    <xf numFmtId="0" fontId="2" fillId="3" borderId="0" xfId="0" applyFont="1" applyFill="1" applyAlignment="1"/>
    <xf numFmtId="0" fontId="0" fillId="3" borderId="0" xfId="0" applyFont="1" applyFill="1"/>
    <xf numFmtId="0" fontId="8" fillId="0" borderId="1" xfId="5" applyFont="1" applyFill="1" applyBorder="1" applyAlignment="1">
      <alignment horizontal="center"/>
    </xf>
    <xf numFmtId="0" fontId="9" fillId="3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8" fillId="0" borderId="0" xfId="0" applyFont="1" applyFill="1" applyAlignment="1"/>
    <xf numFmtId="0" fontId="10" fillId="0" borderId="1" xfId="5" applyNumberFormat="1" applyFont="1" applyFill="1" applyBorder="1" applyAlignment="1"/>
    <xf numFmtId="0" fontId="10" fillId="0" borderId="1" xfId="5" applyFont="1" applyFill="1" applyBorder="1" applyAlignment="1"/>
    <xf numFmtId="0" fontId="8" fillId="0" borderId="1" xfId="5" applyFont="1" applyFill="1" applyBorder="1" applyAlignment="1"/>
    <xf numFmtId="164" fontId="9" fillId="0" borderId="1" xfId="1" applyNumberFormat="1" applyFont="1" applyFill="1" applyBorder="1" applyAlignment="1"/>
    <xf numFmtId="165" fontId="9" fillId="3" borderId="1" xfId="6" applyNumberFormat="1" applyFont="1" applyFill="1" applyBorder="1" applyAlignment="1"/>
    <xf numFmtId="166" fontId="10" fillId="0" borderId="1" xfId="2" applyNumberFormat="1" applyFont="1" applyFill="1" applyBorder="1" applyAlignment="1"/>
    <xf numFmtId="164" fontId="10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10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0" fontId="10" fillId="0" borderId="1" xfId="5" applyFont="1" applyFill="1" applyBorder="1" applyAlignment="1">
      <alignment horizontal="right"/>
    </xf>
    <xf numFmtId="0" fontId="10" fillId="0" borderId="1" xfId="5" applyFont="1" applyFill="1" applyBorder="1" applyAlignment="1">
      <alignment horizontal="left"/>
    </xf>
    <xf numFmtId="0" fontId="8" fillId="0" borderId="1" xfId="5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0" fontId="11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4" fontId="9" fillId="0" borderId="1" xfId="1" applyNumberFormat="1" applyFont="1" applyFill="1" applyBorder="1" applyAlignment="1">
      <alignment horizontal="right"/>
    </xf>
    <xf numFmtId="0" fontId="9" fillId="0" borderId="1" xfId="4" applyFont="1" applyFill="1" applyBorder="1" applyAlignment="1"/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0" fontId="9" fillId="0" borderId="0" xfId="0" applyFont="1" applyFill="1" applyAlignment="1"/>
    <xf numFmtId="1" fontId="11" fillId="0" borderId="1" xfId="5" applyNumberFormat="1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/>
    <xf numFmtId="164" fontId="11" fillId="0" borderId="1" xfId="1" applyNumberFormat="1" applyFont="1" applyFill="1" applyBorder="1" applyAlignment="1"/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165" fontId="11" fillId="3" borderId="1" xfId="5" applyNumberFormat="1" applyFont="1" applyFill="1" applyBorder="1" applyAlignment="1">
      <alignment horizontal="center"/>
    </xf>
    <xf numFmtId="0" fontId="12" fillId="0" borderId="1" xfId="5" applyNumberFormat="1" applyFont="1" applyFill="1" applyBorder="1" applyAlignment="1"/>
    <xf numFmtId="0" fontId="12" fillId="0" borderId="1" xfId="5" applyFont="1" applyFill="1" applyBorder="1" applyAlignment="1"/>
    <xf numFmtId="166" fontId="12" fillId="0" borderId="1" xfId="2" applyNumberFormat="1" applyFont="1" applyFill="1" applyBorder="1" applyAlignment="1"/>
    <xf numFmtId="164" fontId="12" fillId="0" borderId="1" xfId="2" applyNumberFormat="1" applyFont="1" applyFill="1" applyBorder="1" applyAlignment="1">
      <alignment horizontal="right"/>
    </xf>
    <xf numFmtId="166" fontId="13" fillId="0" borderId="1" xfId="2" applyNumberFormat="1" applyFont="1" applyFill="1" applyBorder="1" applyAlignment="1"/>
    <xf numFmtId="164" fontId="12" fillId="0" borderId="1" xfId="1" applyNumberFormat="1" applyFont="1" applyFill="1" applyBorder="1" applyAlignment="1"/>
    <xf numFmtId="164" fontId="13" fillId="0" borderId="1" xfId="1" applyNumberFormat="1" applyFont="1" applyFill="1" applyBorder="1" applyAlignment="1">
      <alignment horizontal="right"/>
    </xf>
    <xf numFmtId="0" fontId="13" fillId="0" borderId="1" xfId="4" applyFont="1" applyFill="1" applyBorder="1" applyAlignment="1"/>
    <xf numFmtId="0" fontId="12" fillId="0" borderId="1" xfId="5" applyFont="1" applyFill="1" applyBorder="1" applyAlignment="1">
      <alignment horizontal="right"/>
    </xf>
    <xf numFmtId="0" fontId="12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8" fillId="2" borderId="0" xfId="0" applyFont="1" applyFill="1" applyAlignment="1"/>
    <xf numFmtId="0" fontId="9" fillId="2" borderId="1" xfId="5" applyNumberFormat="1" applyFont="1" applyFill="1" applyBorder="1" applyAlignment="1"/>
    <xf numFmtId="0" fontId="9" fillId="2" borderId="1" xfId="5" applyFont="1" applyFill="1" applyBorder="1" applyAlignment="1"/>
    <xf numFmtId="0" fontId="11" fillId="2" borderId="1" xfId="5" applyFont="1" applyFill="1" applyBorder="1" applyAlignment="1"/>
    <xf numFmtId="166" fontId="9" fillId="2" borderId="1" xfId="2" applyNumberFormat="1" applyFont="1" applyFill="1" applyBorder="1" applyAlignment="1"/>
    <xf numFmtId="164" fontId="9" fillId="2" borderId="1" xfId="2" applyNumberFormat="1" applyFont="1" applyFill="1" applyBorder="1" applyAlignment="1">
      <alignment horizontal="right"/>
    </xf>
    <xf numFmtId="164" fontId="9" fillId="2" borderId="1" xfId="1" applyNumberFormat="1" applyFont="1" applyFill="1" applyBorder="1" applyAlignment="1"/>
    <xf numFmtId="164" fontId="9" fillId="2" borderId="1" xfId="1" applyNumberFormat="1" applyFont="1" applyFill="1" applyBorder="1" applyAlignment="1">
      <alignment horizontal="right"/>
    </xf>
    <xf numFmtId="0" fontId="9" fillId="2" borderId="1" xfId="4" applyFont="1" applyFill="1" applyBorder="1" applyAlignment="1"/>
    <xf numFmtId="0" fontId="9" fillId="2" borderId="1" xfId="5" applyFont="1" applyFill="1" applyBorder="1" applyAlignment="1">
      <alignment horizontal="right"/>
    </xf>
    <xf numFmtId="0" fontId="9" fillId="2" borderId="1" xfId="5" applyFont="1" applyFill="1" applyBorder="1" applyAlignment="1">
      <alignment horizontal="left"/>
    </xf>
    <xf numFmtId="0" fontId="9" fillId="2" borderId="0" xfId="0" applyFont="1" applyFill="1" applyAlignment="1"/>
    <xf numFmtId="0" fontId="9" fillId="0" borderId="0" xfId="5" applyFont="1" applyFill="1" applyBorder="1" applyAlignment="1"/>
    <xf numFmtId="164" fontId="9" fillId="0" borderId="1" xfId="2" applyNumberFormat="1" applyFont="1" applyFill="1" applyBorder="1" applyAlignment="1"/>
    <xf numFmtId="9" fontId="11" fillId="4" borderId="1" xfId="7" applyFont="1" applyFill="1" applyBorder="1" applyAlignment="1">
      <alignment horizontal="right"/>
    </xf>
    <xf numFmtId="1" fontId="9" fillId="4" borderId="1" xfId="5" applyNumberFormat="1" applyFont="1" applyFill="1" applyBorder="1" applyAlignment="1"/>
    <xf numFmtId="0" fontId="9" fillId="4" borderId="1" xfId="5" applyFont="1" applyFill="1" applyBorder="1" applyAlignment="1"/>
    <xf numFmtId="166" fontId="9" fillId="4" borderId="1" xfId="2" applyNumberFormat="1" applyFont="1" applyFill="1" applyBorder="1" applyAlignment="1"/>
    <xf numFmtId="9" fontId="11" fillId="3" borderId="1" xfId="6" applyFont="1" applyFill="1" applyBorder="1" applyAlignment="1">
      <alignment horizontal="center"/>
    </xf>
    <xf numFmtId="49" fontId="11" fillId="4" borderId="1" xfId="2" applyNumberFormat="1" applyFont="1" applyFill="1" applyBorder="1" applyAlignment="1">
      <alignment horizontal="right"/>
    </xf>
    <xf numFmtId="0" fontId="8" fillId="4" borderId="1" xfId="5" applyNumberFormat="1" applyFont="1" applyFill="1" applyBorder="1" applyAlignment="1"/>
    <xf numFmtId="0" fontId="8" fillId="4" borderId="1" xfId="5" applyFont="1" applyFill="1" applyBorder="1" applyAlignment="1"/>
    <xf numFmtId="0" fontId="10" fillId="4" borderId="1" xfId="5" applyFont="1" applyFill="1" applyBorder="1" applyAlignment="1"/>
    <xf numFmtId="164" fontId="9" fillId="4" borderId="1" xfId="1" applyNumberFormat="1" applyFont="1" applyFill="1" applyBorder="1" applyAlignment="1"/>
    <xf numFmtId="166" fontId="8" fillId="4" borderId="1" xfId="2" applyNumberFormat="1" applyFont="1" applyFill="1" applyBorder="1" applyAlignment="1"/>
    <xf numFmtId="164" fontId="8" fillId="4" borderId="1" xfId="2" applyNumberFormat="1" applyFont="1" applyFill="1" applyBorder="1" applyAlignment="1">
      <alignment horizontal="right"/>
    </xf>
    <xf numFmtId="1" fontId="8" fillId="4" borderId="1" xfId="5" applyNumberFormat="1" applyFont="1" applyFill="1" applyBorder="1" applyAlignment="1"/>
    <xf numFmtId="164" fontId="8" fillId="4" borderId="1" xfId="1" applyNumberFormat="1" applyFont="1" applyFill="1" applyBorder="1" applyAlignment="1"/>
    <xf numFmtId="164" fontId="8" fillId="4" borderId="1" xfId="1" applyNumberFormat="1" applyFont="1" applyFill="1" applyBorder="1" applyAlignment="1">
      <alignment horizontal="right"/>
    </xf>
    <xf numFmtId="0" fontId="8" fillId="4" borderId="1" xfId="4" applyFont="1" applyFill="1" applyBorder="1" applyAlignment="1"/>
    <xf numFmtId="0" fontId="8" fillId="4" borderId="1" xfId="5" applyFont="1" applyFill="1" applyBorder="1" applyAlignment="1">
      <alignment horizontal="right"/>
    </xf>
    <xf numFmtId="0" fontId="8" fillId="4" borderId="1" xfId="5" applyFont="1" applyFill="1" applyBorder="1" applyAlignment="1">
      <alignment horizontal="left"/>
    </xf>
    <xf numFmtId="0" fontId="8" fillId="4" borderId="0" xfId="0" applyFont="1" applyFill="1" applyAlignment="1"/>
    <xf numFmtId="0" fontId="9" fillId="4" borderId="1" xfId="5" applyNumberFormat="1" applyFont="1" applyFill="1" applyBorder="1" applyAlignment="1"/>
    <xf numFmtId="0" fontId="11" fillId="4" borderId="1" xfId="5" applyFont="1" applyFill="1" applyBorder="1" applyAlignment="1"/>
    <xf numFmtId="164" fontId="9" fillId="4" borderId="1" xfId="2" applyNumberFormat="1" applyFont="1" applyFill="1" applyBorder="1" applyAlignment="1">
      <alignment horizontal="right"/>
    </xf>
    <xf numFmtId="164" fontId="9" fillId="4" borderId="1" xfId="1" applyNumberFormat="1" applyFont="1" applyFill="1" applyBorder="1" applyAlignment="1">
      <alignment horizontal="right"/>
    </xf>
    <xf numFmtId="0" fontId="9" fillId="4" borderId="1" xfId="4" applyFont="1" applyFill="1" applyBorder="1" applyAlignment="1"/>
    <xf numFmtId="0" fontId="9" fillId="4" borderId="1" xfId="5" applyFont="1" applyFill="1" applyBorder="1" applyAlignment="1">
      <alignment horizontal="right"/>
    </xf>
    <xf numFmtId="0" fontId="9" fillId="4" borderId="1" xfId="5" applyFont="1" applyFill="1" applyBorder="1" applyAlignment="1">
      <alignment horizontal="left"/>
    </xf>
    <xf numFmtId="0" fontId="9" fillId="4" borderId="0" xfId="0" applyFont="1" applyFill="1" applyAlignment="1"/>
    <xf numFmtId="0" fontId="11" fillId="4" borderId="1" xfId="5" applyNumberFormat="1" applyFont="1" applyFill="1" applyBorder="1" applyAlignment="1"/>
    <xf numFmtId="166" fontId="11" fillId="4" borderId="1" xfId="2" applyNumberFormat="1" applyFont="1" applyFill="1" applyBorder="1" applyAlignment="1"/>
    <xf numFmtId="164" fontId="11" fillId="4" borderId="1" xfId="2" applyNumberFormat="1" applyFont="1" applyFill="1" applyBorder="1" applyAlignment="1">
      <alignment horizontal="right"/>
    </xf>
    <xf numFmtId="164" fontId="11" fillId="4" borderId="1" xfId="1" applyNumberFormat="1" applyFont="1" applyFill="1" applyBorder="1" applyAlignment="1"/>
    <xf numFmtId="164" fontId="11" fillId="4" borderId="1" xfId="1" applyNumberFormat="1" applyFont="1" applyFill="1" applyBorder="1" applyAlignment="1">
      <alignment horizontal="right"/>
    </xf>
    <xf numFmtId="0" fontId="11" fillId="4" borderId="1" xfId="4" applyFont="1" applyFill="1" applyBorder="1" applyAlignment="1"/>
    <xf numFmtId="0" fontId="11" fillId="4" borderId="1" xfId="5" applyFont="1" applyFill="1" applyBorder="1" applyAlignment="1">
      <alignment horizontal="right"/>
    </xf>
    <xf numFmtId="0" fontId="11" fillId="4" borderId="1" xfId="5" applyFont="1" applyFill="1" applyBorder="1" applyAlignment="1">
      <alignment horizontal="left"/>
    </xf>
    <xf numFmtId="0" fontId="11" fillId="4" borderId="0" xfId="0" applyFont="1" applyFill="1" applyAlignment="1"/>
    <xf numFmtId="0" fontId="14" fillId="4" borderId="0" xfId="0" applyFont="1" applyFill="1" applyAlignment="1"/>
    <xf numFmtId="0" fontId="15" fillId="0" borderId="1" xfId="5" applyNumberFormat="1" applyFont="1" applyFill="1" applyBorder="1" applyAlignment="1"/>
    <xf numFmtId="0" fontId="15" fillId="0" borderId="1" xfId="5" applyFont="1" applyFill="1" applyBorder="1" applyAlignment="1"/>
    <xf numFmtId="0" fontId="16" fillId="0" borderId="1" xfId="5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2" applyNumberFormat="1" applyFont="1" applyFill="1" applyBorder="1" applyAlignment="1">
      <alignment horizontal="right"/>
    </xf>
    <xf numFmtId="164" fontId="15" fillId="0" borderId="1" xfId="1" applyNumberFormat="1" applyFont="1" applyFill="1" applyBorder="1" applyAlignment="1"/>
    <xf numFmtId="164" fontId="15" fillId="0" borderId="1" xfId="1" applyNumberFormat="1" applyFont="1" applyFill="1" applyBorder="1" applyAlignment="1">
      <alignment horizontal="right"/>
    </xf>
    <xf numFmtId="0" fontId="15" fillId="0" borderId="2" xfId="5" applyFont="1" applyFill="1" applyBorder="1" applyAlignment="1"/>
    <xf numFmtId="0" fontId="15" fillId="0" borderId="1" xfId="4" applyFont="1" applyFill="1" applyBorder="1" applyAlignment="1"/>
    <xf numFmtId="0" fontId="15" fillId="0" borderId="1" xfId="5" applyFont="1" applyFill="1" applyBorder="1" applyAlignment="1">
      <alignment horizontal="right"/>
    </xf>
    <xf numFmtId="0" fontId="15" fillId="0" borderId="1" xfId="5" applyFont="1" applyFill="1" applyBorder="1" applyAlignment="1">
      <alignment horizontal="left"/>
    </xf>
    <xf numFmtId="0" fontId="15" fillId="0" borderId="0" xfId="0" applyFont="1" applyFill="1" applyAlignment="1"/>
    <xf numFmtId="0" fontId="6" fillId="0" borderId="0" xfId="0" applyFont="1"/>
    <xf numFmtId="166" fontId="14" fillId="0" borderId="1" xfId="2" applyNumberFormat="1" applyFont="1" applyFill="1" applyBorder="1" applyAlignment="1"/>
    <xf numFmtId="164" fontId="14" fillId="0" borderId="1" xfId="2" applyNumberFormat="1" applyFont="1" applyFill="1" applyBorder="1" applyAlignment="1">
      <alignment horizontal="right"/>
    </xf>
    <xf numFmtId="164" fontId="14" fillId="0" borderId="1" xfId="1" applyNumberFormat="1" applyFont="1" applyFill="1" applyBorder="1" applyAlignment="1"/>
    <xf numFmtId="0" fontId="14" fillId="0" borderId="1" xfId="5" applyFont="1" applyFill="1" applyBorder="1" applyAlignment="1"/>
    <xf numFmtId="0" fontId="14" fillId="0" borderId="1" xfId="5" applyFont="1" applyFill="1" applyBorder="1" applyAlignment="1">
      <alignment horizontal="right"/>
    </xf>
    <xf numFmtId="0" fontId="14" fillId="0" borderId="1" xfId="5" applyFont="1" applyFill="1" applyBorder="1" applyAlignment="1">
      <alignment horizontal="left"/>
    </xf>
    <xf numFmtId="1" fontId="9" fillId="0" borderId="1" xfId="5" applyNumberFormat="1" applyFont="1" applyFill="1" applyBorder="1" applyAlignment="1"/>
    <xf numFmtId="9" fontId="9" fillId="3" borderId="1" xfId="6" applyFont="1" applyFill="1" applyBorder="1" applyAlignment="1">
      <alignment horizontal="center"/>
    </xf>
    <xf numFmtId="165" fontId="14" fillId="3" borderId="1" xfId="6" applyNumberFormat="1" applyFont="1" applyFill="1" applyBorder="1" applyAlignment="1"/>
    <xf numFmtId="0" fontId="14" fillId="0" borderId="0" xfId="0" applyFont="1" applyFill="1" applyAlignment="1"/>
    <xf numFmtId="0" fontId="17" fillId="0" borderId="1" xfId="5" applyFont="1" applyFill="1" applyBorder="1" applyAlignment="1"/>
    <xf numFmtId="164" fontId="17" fillId="0" borderId="1" xfId="1" applyNumberFormat="1" applyFont="1" applyFill="1" applyBorder="1" applyAlignment="1"/>
    <xf numFmtId="0" fontId="17" fillId="0" borderId="0" xfId="0" applyFont="1" applyFill="1" applyAlignment="1"/>
    <xf numFmtId="0" fontId="18" fillId="0" borderId="0" xfId="0" applyFont="1" applyFill="1" applyAlignment="1"/>
    <xf numFmtId="0" fontId="14" fillId="0" borderId="1" xfId="5" applyNumberFormat="1" applyFont="1" applyFill="1" applyBorder="1" applyAlignment="1"/>
    <xf numFmtId="164" fontId="14" fillId="0" borderId="1" xfId="2" applyNumberFormat="1" applyFont="1" applyFill="1" applyBorder="1" applyAlignment="1"/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" xfId="7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N67"/>
  <sheetViews>
    <sheetView tabSelected="1" workbookViewId="0">
      <selection activeCell="C16" sqref="C16"/>
    </sheetView>
  </sheetViews>
  <sheetFormatPr defaultRowHeight="12.75"/>
  <cols>
    <col min="1" max="1" width="10.5703125" style="1" bestFit="1" customWidth="1"/>
    <col min="2" max="2" width="16.28515625" style="1" bestFit="1" customWidth="1"/>
    <col min="3" max="3" width="43.140625" style="1" customWidth="1"/>
    <col min="4" max="4" width="8.28515625" style="1" customWidth="1"/>
    <col min="5" max="5" width="7.85546875" style="1" customWidth="1"/>
    <col min="6" max="9" width="12.42578125" style="10" customWidth="1"/>
    <col min="10" max="10" width="16" style="10" customWidth="1"/>
    <col min="11" max="11" width="8.42578125" style="12" bestFit="1" customWidth="1"/>
    <col min="12" max="12" width="12.42578125" style="1" bestFit="1" customWidth="1"/>
    <col min="13" max="13" width="14.85546875" style="1" bestFit="1" customWidth="1"/>
    <col min="14" max="15" width="11.7109375" style="1" bestFit="1" customWidth="1"/>
    <col min="16" max="16" width="12.28515625" style="1" bestFit="1" customWidth="1"/>
    <col min="17" max="17" width="12.85546875" style="1" bestFit="1" customWidth="1"/>
    <col min="18" max="18" width="13.42578125" style="5" bestFit="1" customWidth="1"/>
    <col min="19" max="19" width="16" style="1" bestFit="1" customWidth="1"/>
    <col min="20" max="20" width="14.5703125" style="5" bestFit="1" customWidth="1"/>
    <col min="21" max="21" width="13.85546875" style="1" bestFit="1" customWidth="1"/>
    <col min="22" max="22" width="15.5703125" style="1" bestFit="1" customWidth="1"/>
    <col min="23" max="23" width="12.85546875" style="1" bestFit="1" customWidth="1"/>
    <col min="24" max="24" width="15.85546875" style="1" bestFit="1" customWidth="1"/>
    <col min="25" max="25" width="17.28515625" style="1" bestFit="1" customWidth="1"/>
    <col min="26" max="26" width="13.42578125" style="1" bestFit="1" customWidth="1"/>
    <col min="27" max="27" width="13.85546875" style="1" bestFit="1" customWidth="1"/>
    <col min="28" max="28" width="15.85546875" style="1" bestFit="1" customWidth="1"/>
    <col min="29" max="29" width="14.42578125" style="1" bestFit="1" customWidth="1"/>
    <col min="30" max="31" width="12.7109375" style="1" bestFit="1" customWidth="1"/>
    <col min="32" max="32" width="37.140625" style="1" bestFit="1" customWidth="1"/>
    <col min="33" max="33" width="13.7109375" style="1" bestFit="1" customWidth="1"/>
    <col min="34" max="34" width="15.5703125" style="1" bestFit="1" customWidth="1"/>
    <col min="35" max="35" width="16.28515625" style="1" bestFit="1" customWidth="1"/>
    <col min="36" max="36" width="12.7109375" style="1" bestFit="1" customWidth="1"/>
    <col min="37" max="37" width="17.7109375" style="1" bestFit="1" customWidth="1"/>
    <col min="38" max="38" width="33.140625" style="1" bestFit="1" customWidth="1"/>
    <col min="39" max="39" width="15.85546875" style="1" bestFit="1" customWidth="1"/>
    <col min="40" max="40" width="35.28515625" style="1" bestFit="1" customWidth="1"/>
    <col min="41" max="16384" width="9.140625" style="1"/>
  </cols>
  <sheetData>
    <row r="1" spans="1:40" s="18" customFormat="1">
      <c r="A1" s="14" t="s">
        <v>0</v>
      </c>
      <c r="B1" s="14" t="s">
        <v>1</v>
      </c>
      <c r="C1" s="14" t="s">
        <v>2</v>
      </c>
      <c r="D1" s="14" t="s">
        <v>3</v>
      </c>
      <c r="E1" s="14" t="s">
        <v>106</v>
      </c>
      <c r="F1" s="14" t="s">
        <v>115</v>
      </c>
      <c r="G1" s="14" t="s">
        <v>113</v>
      </c>
      <c r="H1" s="14" t="s">
        <v>112</v>
      </c>
      <c r="I1" s="14" t="s">
        <v>114</v>
      </c>
      <c r="J1" s="14" t="s">
        <v>4</v>
      </c>
      <c r="K1" s="15" t="s">
        <v>5</v>
      </c>
      <c r="L1" s="16" t="s">
        <v>6</v>
      </c>
      <c r="M1" s="16" t="s">
        <v>7</v>
      </c>
      <c r="N1" s="14" t="s">
        <v>8</v>
      </c>
      <c r="O1" s="16" t="s">
        <v>9</v>
      </c>
      <c r="P1" s="16" t="s">
        <v>10</v>
      </c>
      <c r="Q1" s="16" t="s">
        <v>11</v>
      </c>
      <c r="R1" s="16" t="s">
        <v>12</v>
      </c>
      <c r="S1" s="16" t="s">
        <v>13</v>
      </c>
      <c r="T1" s="16" t="s">
        <v>14</v>
      </c>
      <c r="U1" s="14" t="s">
        <v>15</v>
      </c>
      <c r="V1" s="17" t="s">
        <v>16</v>
      </c>
      <c r="W1" s="17" t="s">
        <v>17</v>
      </c>
      <c r="X1" s="17" t="s">
        <v>18</v>
      </c>
      <c r="Y1" s="17" t="s">
        <v>19</v>
      </c>
      <c r="Z1" s="14" t="s">
        <v>20</v>
      </c>
      <c r="AA1" s="14" t="s">
        <v>21</v>
      </c>
      <c r="AB1" s="14" t="s">
        <v>22</v>
      </c>
      <c r="AC1" s="14" t="s">
        <v>23</v>
      </c>
      <c r="AD1" s="14" t="s">
        <v>24</v>
      </c>
      <c r="AE1" s="14" t="s">
        <v>25</v>
      </c>
      <c r="AF1" s="14" t="s">
        <v>26</v>
      </c>
    </row>
    <row r="2" spans="1:40" s="18" customFormat="1">
      <c r="A2" s="19">
        <v>210011796</v>
      </c>
      <c r="B2" s="20" t="s">
        <v>40</v>
      </c>
      <c r="C2" s="20" t="s">
        <v>41</v>
      </c>
      <c r="D2" s="20" t="s">
        <v>36</v>
      </c>
      <c r="E2" s="21">
        <v>10</v>
      </c>
      <c r="F2" s="22">
        <v>7429</v>
      </c>
      <c r="G2" s="22">
        <v>6888</v>
      </c>
      <c r="H2" s="22">
        <v>7514</v>
      </c>
      <c r="I2" s="22">
        <v>7360</v>
      </c>
      <c r="J2" s="22">
        <f>SUM(F2:I2)</f>
        <v>29191</v>
      </c>
      <c r="K2" s="23">
        <f>J2/$J$5</f>
        <v>0.3851665171267219</v>
      </c>
      <c r="L2" s="24">
        <v>1</v>
      </c>
      <c r="M2" s="25">
        <v>10</v>
      </c>
      <c r="N2" s="21">
        <v>2948</v>
      </c>
      <c r="O2" s="21">
        <v>3878</v>
      </c>
      <c r="P2" s="26">
        <f>O2/M2</f>
        <v>387.8</v>
      </c>
      <c r="Q2" s="24">
        <f>$P$2</f>
        <v>387.8</v>
      </c>
      <c r="R2" s="27">
        <v>970</v>
      </c>
      <c r="S2" s="28">
        <f>O2-R2</f>
        <v>2908</v>
      </c>
      <c r="T2" s="28">
        <v>3490</v>
      </c>
      <c r="U2" s="29">
        <v>388</v>
      </c>
      <c r="V2" s="21" t="s">
        <v>108</v>
      </c>
      <c r="W2" s="29">
        <f>O2-300</f>
        <v>3578</v>
      </c>
      <c r="X2" s="29">
        <v>300</v>
      </c>
      <c r="Y2" s="30" t="s">
        <v>37</v>
      </c>
      <c r="Z2" s="20" t="s">
        <v>42</v>
      </c>
      <c r="AA2" s="20" t="s">
        <v>32</v>
      </c>
      <c r="AB2" s="25">
        <v>25000</v>
      </c>
      <c r="AC2" s="25">
        <v>2500</v>
      </c>
      <c r="AD2" s="20" t="s">
        <v>33</v>
      </c>
      <c r="AE2" s="31">
        <v>2500</v>
      </c>
      <c r="AF2" s="32" t="s">
        <v>43</v>
      </c>
    </row>
    <row r="3" spans="1:40" s="18" customFormat="1">
      <c r="A3" s="33">
        <v>210053887</v>
      </c>
      <c r="B3" s="21" t="s">
        <v>35</v>
      </c>
      <c r="C3" s="20" t="s">
        <v>28</v>
      </c>
      <c r="D3" s="21" t="s">
        <v>36</v>
      </c>
      <c r="E3" s="21">
        <v>10</v>
      </c>
      <c r="F3" s="22">
        <v>11152</v>
      </c>
      <c r="G3" s="22">
        <v>11673.999999999998</v>
      </c>
      <c r="H3" s="22">
        <v>11538</v>
      </c>
      <c r="I3" s="22">
        <v>12233</v>
      </c>
      <c r="J3" s="22">
        <f t="shared" ref="J3:J34" si="0">SUM(F3:I3)</f>
        <v>46597</v>
      </c>
      <c r="K3" s="23">
        <f t="shared" ref="K3:K5" si="1">J3/$J$5</f>
        <v>0.6148334828732781</v>
      </c>
      <c r="L3" s="26">
        <v>1</v>
      </c>
      <c r="M3" s="34">
        <v>10</v>
      </c>
      <c r="N3" s="21">
        <v>4034</v>
      </c>
      <c r="O3" s="21">
        <v>5219</v>
      </c>
      <c r="P3" s="26">
        <f>O3/M3</f>
        <v>521.9</v>
      </c>
      <c r="Q3" s="24">
        <f t="shared" ref="Q3:Q4" si="2">$P$2</f>
        <v>387.8</v>
      </c>
      <c r="R3" s="28">
        <v>1305</v>
      </c>
      <c r="S3" s="28">
        <f>O3-R3</f>
        <v>3914</v>
      </c>
      <c r="T3" s="28">
        <v>3490</v>
      </c>
      <c r="U3" s="29">
        <v>1729</v>
      </c>
      <c r="V3" s="21" t="s">
        <v>108</v>
      </c>
      <c r="W3" s="29">
        <f>O3-300</f>
        <v>4919</v>
      </c>
      <c r="X3" s="29">
        <v>300</v>
      </c>
      <c r="Y3" s="30" t="s">
        <v>37</v>
      </c>
      <c r="Z3" s="21" t="s">
        <v>31</v>
      </c>
      <c r="AA3" s="21" t="s">
        <v>32</v>
      </c>
      <c r="AB3" s="34">
        <v>20000</v>
      </c>
      <c r="AC3" s="34">
        <v>2000</v>
      </c>
      <c r="AD3" s="21" t="s">
        <v>33</v>
      </c>
      <c r="AE3" s="35">
        <v>2000</v>
      </c>
      <c r="AF3" s="36" t="s">
        <v>34</v>
      </c>
    </row>
    <row r="4" spans="1:40" s="18" customFormat="1">
      <c r="A4" s="37">
        <v>210006181</v>
      </c>
      <c r="B4" s="38" t="s">
        <v>27</v>
      </c>
      <c r="C4" s="39" t="s">
        <v>28</v>
      </c>
      <c r="D4" s="38" t="s">
        <v>29</v>
      </c>
      <c r="E4" s="38">
        <v>2</v>
      </c>
      <c r="F4" s="22">
        <v>0</v>
      </c>
      <c r="G4" s="22">
        <v>0</v>
      </c>
      <c r="H4" s="22">
        <v>0</v>
      </c>
      <c r="I4" s="22">
        <v>0</v>
      </c>
      <c r="J4" s="22">
        <f t="shared" si="0"/>
        <v>0</v>
      </c>
      <c r="K4" s="23">
        <f t="shared" si="1"/>
        <v>0</v>
      </c>
      <c r="L4" s="40">
        <v>1</v>
      </c>
      <c r="M4" s="41">
        <v>2</v>
      </c>
      <c r="N4" s="38">
        <v>954</v>
      </c>
      <c r="O4" s="38">
        <v>1313</v>
      </c>
      <c r="P4" s="40">
        <f>O4/M4</f>
        <v>656.5</v>
      </c>
      <c r="Q4" s="24">
        <f t="shared" si="2"/>
        <v>387.8</v>
      </c>
      <c r="R4" s="22">
        <v>328</v>
      </c>
      <c r="S4" s="22">
        <f>O4-R4</f>
        <v>985</v>
      </c>
      <c r="T4" s="22">
        <v>698</v>
      </c>
      <c r="U4" s="42">
        <v>615</v>
      </c>
      <c r="V4" s="38" t="s">
        <v>107</v>
      </c>
      <c r="W4" s="42">
        <v>0</v>
      </c>
      <c r="X4" s="42">
        <v>0</v>
      </c>
      <c r="Y4" s="43" t="s">
        <v>30</v>
      </c>
      <c r="Z4" s="38" t="s">
        <v>31</v>
      </c>
      <c r="AA4" s="38" t="s">
        <v>32</v>
      </c>
      <c r="AB4" s="41">
        <v>4000</v>
      </c>
      <c r="AC4" s="41">
        <v>2000</v>
      </c>
      <c r="AD4" s="38" t="s">
        <v>33</v>
      </c>
      <c r="AE4" s="44">
        <v>2000</v>
      </c>
      <c r="AF4" s="45" t="s">
        <v>34</v>
      </c>
      <c r="AG4" s="46"/>
      <c r="AH4" s="46"/>
      <c r="AI4" s="46"/>
      <c r="AJ4" s="46"/>
      <c r="AK4" s="46"/>
      <c r="AL4" s="46"/>
      <c r="AM4" s="46"/>
      <c r="AN4" s="46"/>
    </row>
    <row r="5" spans="1:40" s="46" customFormat="1">
      <c r="A5" s="47"/>
      <c r="B5" s="39"/>
      <c r="C5" s="39"/>
      <c r="D5" s="39"/>
      <c r="E5" s="38"/>
      <c r="F5" s="22">
        <f t="shared" ref="F5:I5" si="3">SUM(F2:F4)</f>
        <v>18581</v>
      </c>
      <c r="G5" s="22">
        <f t="shared" si="3"/>
        <v>18562</v>
      </c>
      <c r="H5" s="22">
        <f t="shared" si="3"/>
        <v>19052</v>
      </c>
      <c r="I5" s="22">
        <f t="shared" si="3"/>
        <v>19593</v>
      </c>
      <c r="J5" s="22">
        <f t="shared" ref="J5" si="4">SUM(J2:J4)</f>
        <v>75788</v>
      </c>
      <c r="K5" s="23">
        <f t="shared" si="1"/>
        <v>1</v>
      </c>
      <c r="L5" s="48"/>
      <c r="M5" s="49"/>
      <c r="N5" s="38"/>
      <c r="O5" s="38"/>
      <c r="P5" s="40"/>
      <c r="Q5" s="50"/>
      <c r="R5" s="51"/>
      <c r="S5" s="22"/>
      <c r="T5" s="22"/>
      <c r="U5" s="42"/>
      <c r="V5" s="38"/>
      <c r="W5" s="42"/>
      <c r="X5" s="42"/>
      <c r="Y5" s="43"/>
      <c r="Z5" s="39"/>
      <c r="AA5" s="39"/>
      <c r="AB5" s="49"/>
      <c r="AC5" s="49"/>
      <c r="AD5" s="39"/>
      <c r="AE5" s="52"/>
      <c r="AF5" s="53"/>
    </row>
    <row r="6" spans="1:40" s="46" customFormat="1">
      <c r="A6" s="47"/>
      <c r="B6" s="39"/>
      <c r="C6" s="39"/>
      <c r="D6" s="39"/>
      <c r="E6" s="38"/>
      <c r="F6" s="22"/>
      <c r="G6" s="22"/>
      <c r="H6" s="22"/>
      <c r="I6" s="22"/>
      <c r="J6" s="22"/>
      <c r="K6" s="54"/>
      <c r="L6" s="48"/>
      <c r="M6" s="49"/>
      <c r="N6" s="38"/>
      <c r="O6" s="38"/>
      <c r="P6" s="40"/>
      <c r="Q6" s="50"/>
      <c r="R6" s="51"/>
      <c r="S6" s="22"/>
      <c r="T6" s="22"/>
      <c r="U6" s="42"/>
      <c r="V6" s="38"/>
      <c r="W6" s="42"/>
      <c r="X6" s="42"/>
      <c r="Y6" s="43"/>
      <c r="Z6" s="39"/>
      <c r="AA6" s="39"/>
      <c r="AB6" s="49"/>
      <c r="AC6" s="49"/>
      <c r="AD6" s="39"/>
      <c r="AE6" s="52"/>
      <c r="AF6" s="53"/>
    </row>
    <row r="7" spans="1:40" s="66" customFormat="1">
      <c r="A7" s="55">
        <v>210082608</v>
      </c>
      <c r="B7" s="56" t="s">
        <v>54</v>
      </c>
      <c r="C7" s="56" t="s">
        <v>55</v>
      </c>
      <c r="D7" s="56" t="s">
        <v>56</v>
      </c>
      <c r="E7" s="21">
        <v>13.33</v>
      </c>
      <c r="F7" s="22">
        <v>176073.304</v>
      </c>
      <c r="G7" s="22">
        <v>193363.647</v>
      </c>
      <c r="H7" s="22">
        <v>167290.16699999999</v>
      </c>
      <c r="I7" s="22">
        <v>161839.53</v>
      </c>
      <c r="J7" s="22">
        <f t="shared" si="0"/>
        <v>698566.64800000004</v>
      </c>
      <c r="K7" s="23">
        <f>J7/$J$12</f>
        <v>0.15166766891446901</v>
      </c>
      <c r="L7" s="57">
        <v>1.3333333333333333</v>
      </c>
      <c r="M7" s="58">
        <v>10</v>
      </c>
      <c r="N7" s="21">
        <v>5234</v>
      </c>
      <c r="O7" s="21">
        <v>6770</v>
      </c>
      <c r="P7" s="59">
        <f>O7/M7</f>
        <v>677</v>
      </c>
      <c r="Q7" s="57">
        <v>677</v>
      </c>
      <c r="R7" s="60">
        <v>1693</v>
      </c>
      <c r="S7" s="28">
        <f>O7-R7</f>
        <v>5077</v>
      </c>
      <c r="T7" s="28">
        <v>6093</v>
      </c>
      <c r="U7" s="61">
        <v>677</v>
      </c>
      <c r="V7" s="21" t="s">
        <v>110</v>
      </c>
      <c r="W7" s="61">
        <f>O7-300</f>
        <v>6470</v>
      </c>
      <c r="X7" s="61">
        <v>300</v>
      </c>
      <c r="Y7" s="62" t="s">
        <v>37</v>
      </c>
      <c r="Z7" s="56" t="s">
        <v>38</v>
      </c>
      <c r="AA7" s="56" t="s">
        <v>32</v>
      </c>
      <c r="AB7" s="58">
        <v>38000</v>
      </c>
      <c r="AC7" s="58">
        <v>3800</v>
      </c>
      <c r="AD7" s="56" t="s">
        <v>33</v>
      </c>
      <c r="AE7" s="63">
        <v>2850</v>
      </c>
      <c r="AF7" s="64" t="s">
        <v>39</v>
      </c>
      <c r="AG7" s="65"/>
      <c r="AH7" s="65"/>
      <c r="AI7" s="65"/>
      <c r="AJ7" s="65"/>
      <c r="AK7" s="65"/>
      <c r="AL7" s="65"/>
      <c r="AM7" s="65"/>
      <c r="AN7" s="65"/>
    </row>
    <row r="8" spans="1:40" s="66" customFormat="1" ht="15">
      <c r="A8" s="19">
        <v>210011819</v>
      </c>
      <c r="B8" s="20" t="s">
        <v>52</v>
      </c>
      <c r="C8" s="20" t="s">
        <v>53</v>
      </c>
      <c r="D8" s="20" t="s">
        <v>36</v>
      </c>
      <c r="E8" s="21">
        <v>20</v>
      </c>
      <c r="F8" s="22">
        <v>75990</v>
      </c>
      <c r="G8" s="22">
        <v>66314</v>
      </c>
      <c r="H8" s="22">
        <v>72760</v>
      </c>
      <c r="I8" s="22">
        <v>70252</v>
      </c>
      <c r="J8" s="22">
        <f t="shared" si="0"/>
        <v>285316</v>
      </c>
      <c r="K8" s="23">
        <f t="shared" ref="K8:K12" si="5">J8/$J$12</f>
        <v>6.1945718061250238E-2</v>
      </c>
      <c r="L8" s="24">
        <v>2</v>
      </c>
      <c r="M8" s="25">
        <v>10</v>
      </c>
      <c r="N8" s="11">
        <v>5735</v>
      </c>
      <c r="O8" s="11">
        <v>7326</v>
      </c>
      <c r="P8" s="26">
        <f>O8/M8</f>
        <v>732.6</v>
      </c>
      <c r="Q8" s="57">
        <v>732.6</v>
      </c>
      <c r="R8" s="27">
        <f>O8*0.25</f>
        <v>1831.5</v>
      </c>
      <c r="S8" s="28">
        <v>5494</v>
      </c>
      <c r="T8" s="28">
        <v>6593</v>
      </c>
      <c r="U8" s="29">
        <v>733</v>
      </c>
      <c r="V8" s="21" t="s">
        <v>110</v>
      </c>
      <c r="W8" s="29">
        <f>O8-300</f>
        <v>7026</v>
      </c>
      <c r="X8" s="29">
        <v>300</v>
      </c>
      <c r="Y8" s="30" t="s">
        <v>37</v>
      </c>
      <c r="Z8" s="20" t="s">
        <v>42</v>
      </c>
      <c r="AA8" s="20" t="s">
        <v>32</v>
      </c>
      <c r="AB8" s="25">
        <v>50000</v>
      </c>
      <c r="AC8" s="25">
        <v>5000</v>
      </c>
      <c r="AD8" s="20" t="s">
        <v>33</v>
      </c>
      <c r="AE8" s="31">
        <v>2500</v>
      </c>
      <c r="AF8" s="32" t="s">
        <v>43</v>
      </c>
      <c r="AG8" s="18"/>
      <c r="AH8" s="18"/>
      <c r="AI8" s="18"/>
      <c r="AJ8" s="18"/>
      <c r="AK8" s="18"/>
      <c r="AL8" s="18"/>
      <c r="AM8" s="18"/>
      <c r="AN8" s="18"/>
    </row>
    <row r="9" spans="1:40" s="77" customFormat="1">
      <c r="A9" s="67">
        <v>210053895</v>
      </c>
      <c r="B9" s="68" t="s">
        <v>50</v>
      </c>
      <c r="C9" s="69" t="s">
        <v>45</v>
      </c>
      <c r="D9" s="68" t="s">
        <v>51</v>
      </c>
      <c r="E9" s="68">
        <v>20</v>
      </c>
      <c r="F9" s="22">
        <v>778392</v>
      </c>
      <c r="G9" s="22">
        <v>738457.99999999988</v>
      </c>
      <c r="H9" s="22">
        <v>779606.85800000001</v>
      </c>
      <c r="I9" s="22">
        <v>774150</v>
      </c>
      <c r="J9" s="22">
        <f t="shared" si="0"/>
        <v>3070606.858</v>
      </c>
      <c r="K9" s="23">
        <f t="shared" si="5"/>
        <v>0.66666764816066904</v>
      </c>
      <c r="L9" s="70">
        <v>2</v>
      </c>
      <c r="M9" s="71">
        <v>10</v>
      </c>
      <c r="N9" s="38">
        <v>5840</v>
      </c>
      <c r="O9" s="38">
        <v>7441</v>
      </c>
      <c r="P9" s="70">
        <f>O9/M9</f>
        <v>744.1</v>
      </c>
      <c r="Q9" s="57">
        <v>732.6</v>
      </c>
      <c r="R9" s="72">
        <v>1860</v>
      </c>
      <c r="S9" s="22">
        <f>O9-R9</f>
        <v>5581</v>
      </c>
      <c r="T9" s="22">
        <v>6593</v>
      </c>
      <c r="U9" s="73">
        <v>848</v>
      </c>
      <c r="V9" s="38" t="s">
        <v>109</v>
      </c>
      <c r="W9" s="73">
        <f>O9-300</f>
        <v>7141</v>
      </c>
      <c r="X9" s="73">
        <v>300</v>
      </c>
      <c r="Y9" s="74" t="s">
        <v>37</v>
      </c>
      <c r="Z9" s="68" t="s">
        <v>31</v>
      </c>
      <c r="AA9" s="68" t="s">
        <v>32</v>
      </c>
      <c r="AB9" s="71">
        <v>40000</v>
      </c>
      <c r="AC9" s="71">
        <v>4000</v>
      </c>
      <c r="AD9" s="68" t="s">
        <v>33</v>
      </c>
      <c r="AE9" s="75">
        <v>2000</v>
      </c>
      <c r="AF9" s="76" t="s">
        <v>34</v>
      </c>
    </row>
    <row r="10" spans="1:40" s="18" customFormat="1">
      <c r="A10" s="67">
        <v>210082624</v>
      </c>
      <c r="B10" s="68" t="s">
        <v>47</v>
      </c>
      <c r="C10" s="69" t="s">
        <v>48</v>
      </c>
      <c r="D10" s="68" t="s">
        <v>49</v>
      </c>
      <c r="E10" s="68">
        <v>20</v>
      </c>
      <c r="F10" s="22">
        <v>127130</v>
      </c>
      <c r="G10" s="22">
        <v>165340</v>
      </c>
      <c r="H10" s="22">
        <v>131902</v>
      </c>
      <c r="I10" s="22">
        <v>126990</v>
      </c>
      <c r="J10" s="22">
        <f t="shared" si="0"/>
        <v>551362</v>
      </c>
      <c r="K10" s="23">
        <f t="shared" si="5"/>
        <v>0.11970767500486147</v>
      </c>
      <c r="L10" s="70">
        <v>2</v>
      </c>
      <c r="M10" s="71">
        <v>10</v>
      </c>
      <c r="N10" s="78">
        <v>7851</v>
      </c>
      <c r="O10" s="78">
        <v>9645</v>
      </c>
      <c r="P10" s="70">
        <f>O10/M10</f>
        <v>964.5</v>
      </c>
      <c r="Q10" s="57">
        <v>732.6</v>
      </c>
      <c r="R10" s="72">
        <v>2411</v>
      </c>
      <c r="S10" s="22">
        <f>O10-R10</f>
        <v>7234</v>
      </c>
      <c r="T10" s="22">
        <v>6593</v>
      </c>
      <c r="U10" s="73">
        <v>3052</v>
      </c>
      <c r="V10" s="38" t="s">
        <v>109</v>
      </c>
      <c r="W10" s="73">
        <f>O10-300</f>
        <v>9345</v>
      </c>
      <c r="X10" s="73">
        <v>300</v>
      </c>
      <c r="Y10" s="74" t="s">
        <v>37</v>
      </c>
      <c r="Z10" s="68" t="s">
        <v>38</v>
      </c>
      <c r="AA10" s="68" t="s">
        <v>32</v>
      </c>
      <c r="AB10" s="71">
        <v>57000</v>
      </c>
      <c r="AC10" s="71">
        <v>5700</v>
      </c>
      <c r="AD10" s="68" t="s">
        <v>33</v>
      </c>
      <c r="AE10" s="75">
        <v>2850</v>
      </c>
      <c r="AF10" s="76" t="s">
        <v>39</v>
      </c>
      <c r="AG10" s="77"/>
      <c r="AH10" s="77"/>
      <c r="AI10" s="77"/>
      <c r="AJ10" s="77"/>
      <c r="AK10" s="77"/>
      <c r="AL10" s="77"/>
      <c r="AM10" s="77"/>
      <c r="AN10" s="77"/>
    </row>
    <row r="11" spans="1:40" s="65" customFormat="1">
      <c r="A11" s="67">
        <v>210006199</v>
      </c>
      <c r="B11" s="68" t="s">
        <v>44</v>
      </c>
      <c r="C11" s="69" t="s">
        <v>45</v>
      </c>
      <c r="D11" s="68" t="s">
        <v>46</v>
      </c>
      <c r="E11" s="68">
        <v>4</v>
      </c>
      <c r="F11" s="22">
        <v>16</v>
      </c>
      <c r="G11" s="22">
        <v>12</v>
      </c>
      <c r="H11" s="22">
        <v>12</v>
      </c>
      <c r="I11" s="22">
        <v>12</v>
      </c>
      <c r="J11" s="22">
        <f t="shared" si="0"/>
        <v>52</v>
      </c>
      <c r="K11" s="23">
        <f t="shared" si="5"/>
        <v>1.1289858750245386E-5</v>
      </c>
      <c r="L11" s="70">
        <v>2</v>
      </c>
      <c r="M11" s="71">
        <v>2</v>
      </c>
      <c r="N11" s="38">
        <v>1717</v>
      </c>
      <c r="O11" s="38">
        <v>2271</v>
      </c>
      <c r="P11" s="70">
        <f>O11/M11</f>
        <v>1135.5</v>
      </c>
      <c r="Q11" s="57">
        <v>732.6</v>
      </c>
      <c r="R11" s="72">
        <v>568</v>
      </c>
      <c r="S11" s="22">
        <f>O11-R11</f>
        <v>1703</v>
      </c>
      <c r="T11" s="22">
        <f>Q11*0.9*2</f>
        <v>1318.68</v>
      </c>
      <c r="U11" s="73">
        <v>952.31999999999994</v>
      </c>
      <c r="V11" s="38" t="s">
        <v>109</v>
      </c>
      <c r="W11" s="73">
        <v>0</v>
      </c>
      <c r="X11" s="73">
        <v>0</v>
      </c>
      <c r="Y11" s="74" t="s">
        <v>30</v>
      </c>
      <c r="Z11" s="68" t="s">
        <v>31</v>
      </c>
      <c r="AA11" s="68" t="s">
        <v>32</v>
      </c>
      <c r="AB11" s="71">
        <v>8000</v>
      </c>
      <c r="AC11" s="71">
        <v>4000</v>
      </c>
      <c r="AD11" s="68" t="s">
        <v>33</v>
      </c>
      <c r="AE11" s="75">
        <v>2000</v>
      </c>
      <c r="AF11" s="76" t="s">
        <v>34</v>
      </c>
      <c r="AG11" s="77"/>
      <c r="AH11" s="77"/>
      <c r="AI11" s="77"/>
      <c r="AJ11" s="77"/>
      <c r="AK11" s="77"/>
      <c r="AL11" s="77"/>
      <c r="AM11" s="77"/>
      <c r="AN11" s="77"/>
    </row>
    <row r="12" spans="1:40" s="46" customFormat="1">
      <c r="A12" s="47"/>
      <c r="B12" s="39"/>
      <c r="C12" s="39"/>
      <c r="D12" s="39"/>
      <c r="E12" s="38"/>
      <c r="F12" s="22">
        <f t="shared" ref="F12:I12" si="6">SUM(F7:F11)</f>
        <v>1157601.304</v>
      </c>
      <c r="G12" s="22">
        <f t="shared" si="6"/>
        <v>1163487.6469999999</v>
      </c>
      <c r="H12" s="22">
        <f t="shared" si="6"/>
        <v>1151571.0249999999</v>
      </c>
      <c r="I12" s="22">
        <f t="shared" si="6"/>
        <v>1133243.53</v>
      </c>
      <c r="J12" s="22">
        <f t="shared" ref="J12" si="7">SUM(J7:J11)</f>
        <v>4605903.5060000001</v>
      </c>
      <c r="K12" s="23">
        <f t="shared" si="5"/>
        <v>1</v>
      </c>
      <c r="L12" s="40"/>
      <c r="M12" s="49"/>
      <c r="N12" s="38"/>
      <c r="O12" s="38"/>
      <c r="P12" s="40"/>
      <c r="Q12" s="79"/>
      <c r="R12" s="22"/>
      <c r="S12" s="22"/>
      <c r="T12" s="22"/>
      <c r="U12" s="42"/>
      <c r="V12" s="38"/>
      <c r="W12" s="42"/>
      <c r="X12" s="42"/>
      <c r="Y12" s="43"/>
      <c r="Z12" s="39"/>
      <c r="AA12" s="39"/>
      <c r="AB12" s="49"/>
      <c r="AC12" s="49"/>
      <c r="AD12" s="39"/>
      <c r="AE12" s="52"/>
      <c r="AF12" s="53"/>
    </row>
    <row r="13" spans="1:40" s="46" customFormat="1">
      <c r="A13" s="47"/>
      <c r="B13" s="39"/>
      <c r="C13" s="39"/>
      <c r="D13" s="39"/>
      <c r="E13" s="38"/>
      <c r="F13" s="22"/>
      <c r="G13" s="22"/>
      <c r="H13" s="22"/>
      <c r="I13" s="22"/>
      <c r="J13" s="22"/>
      <c r="K13" s="23"/>
      <c r="L13" s="40"/>
      <c r="M13" s="80"/>
      <c r="N13" s="81"/>
      <c r="O13" s="82"/>
      <c r="P13" s="83"/>
      <c r="Q13" s="79"/>
      <c r="R13" s="22"/>
      <c r="S13" s="22"/>
      <c r="T13" s="22"/>
      <c r="U13" s="42"/>
      <c r="V13" s="38"/>
      <c r="W13" s="42"/>
      <c r="X13" s="42"/>
      <c r="Y13" s="43"/>
      <c r="Z13" s="39"/>
      <c r="AA13" s="39"/>
      <c r="AB13" s="49"/>
      <c r="AC13" s="49"/>
      <c r="AD13" s="39"/>
      <c r="AE13" s="52"/>
      <c r="AF13" s="53"/>
    </row>
    <row r="14" spans="1:40" s="46" customFormat="1">
      <c r="A14" s="47"/>
      <c r="B14" s="39"/>
      <c r="C14" s="39"/>
      <c r="D14" s="39"/>
      <c r="E14" s="38"/>
      <c r="F14" s="22"/>
      <c r="G14" s="22"/>
      <c r="H14" s="22"/>
      <c r="I14" s="22"/>
      <c r="J14" s="22"/>
      <c r="K14" s="84"/>
      <c r="L14" s="40"/>
      <c r="M14" s="85"/>
      <c r="N14" s="82"/>
      <c r="O14" s="81"/>
      <c r="P14" s="83"/>
      <c r="Q14" s="79"/>
      <c r="R14" s="22"/>
      <c r="S14" s="22"/>
      <c r="T14" s="22"/>
      <c r="U14" s="42"/>
      <c r="V14" s="38"/>
      <c r="W14" s="42"/>
      <c r="X14" s="42"/>
      <c r="Y14" s="43"/>
      <c r="Z14" s="39"/>
      <c r="AA14" s="39"/>
      <c r="AB14" s="49"/>
      <c r="AC14" s="49"/>
      <c r="AD14" s="39"/>
      <c r="AE14" s="52"/>
      <c r="AF14" s="53"/>
    </row>
    <row r="15" spans="1:40" s="98" customFormat="1">
      <c r="A15" s="86">
        <v>210108307</v>
      </c>
      <c r="B15" s="87" t="s">
        <v>79</v>
      </c>
      <c r="C15" s="88" t="s">
        <v>80</v>
      </c>
      <c r="D15" s="87" t="s">
        <v>81</v>
      </c>
      <c r="E15" s="87">
        <v>30</v>
      </c>
      <c r="F15" s="22">
        <v>15270</v>
      </c>
      <c r="G15" s="22">
        <v>12900</v>
      </c>
      <c r="H15" s="22">
        <v>14205</v>
      </c>
      <c r="I15" s="22">
        <v>12840</v>
      </c>
      <c r="J15" s="89">
        <f t="shared" si="0"/>
        <v>55215</v>
      </c>
      <c r="K15" s="23">
        <f>J15/$J$25</f>
        <v>2.0870538356438401E-2</v>
      </c>
      <c r="L15" s="90">
        <v>3</v>
      </c>
      <c r="M15" s="91">
        <v>10</v>
      </c>
      <c r="N15" s="92">
        <v>6517</v>
      </c>
      <c r="O15" s="87">
        <v>8184</v>
      </c>
      <c r="P15" s="90">
        <f t="shared" ref="P15:P24" si="8">O15/M15</f>
        <v>818.4</v>
      </c>
      <c r="Q15" s="90">
        <f>$P$15</f>
        <v>818.4</v>
      </c>
      <c r="R15" s="93">
        <f>O15*0.25</f>
        <v>2046</v>
      </c>
      <c r="S15" s="93">
        <f t="shared" ref="S15:S24" si="9">O15-R15</f>
        <v>6138</v>
      </c>
      <c r="T15" s="93">
        <f>O15*0.9</f>
        <v>7365.6</v>
      </c>
      <c r="U15" s="94">
        <f>O15-T15</f>
        <v>818.39999999999964</v>
      </c>
      <c r="V15" s="87" t="s">
        <v>111</v>
      </c>
      <c r="W15" s="94">
        <f>O15-X15</f>
        <v>7884</v>
      </c>
      <c r="X15" s="94">
        <v>300</v>
      </c>
      <c r="Y15" s="95" t="s">
        <v>37</v>
      </c>
      <c r="Z15" s="87" t="s">
        <v>42</v>
      </c>
      <c r="AA15" s="87" t="s">
        <v>32</v>
      </c>
      <c r="AB15" s="91">
        <v>75000</v>
      </c>
      <c r="AC15" s="91">
        <v>7500</v>
      </c>
      <c r="AD15" s="87" t="s">
        <v>33</v>
      </c>
      <c r="AE15" s="96">
        <v>2500</v>
      </c>
      <c r="AF15" s="97" t="s">
        <v>43</v>
      </c>
    </row>
    <row r="16" spans="1:40" s="106" customFormat="1">
      <c r="A16" s="99">
        <v>210135299</v>
      </c>
      <c r="B16" s="82" t="s">
        <v>77</v>
      </c>
      <c r="C16" s="100" t="s">
        <v>66</v>
      </c>
      <c r="D16" s="82" t="s">
        <v>78</v>
      </c>
      <c r="E16" s="82">
        <v>30</v>
      </c>
      <c r="F16" s="22">
        <v>488577.12</v>
      </c>
      <c r="G16" s="22">
        <v>454212</v>
      </c>
      <c r="H16" s="22">
        <v>492471</v>
      </c>
      <c r="I16" s="22">
        <v>468682.8</v>
      </c>
      <c r="J16" s="89">
        <f t="shared" si="0"/>
        <v>1903942.9200000002</v>
      </c>
      <c r="K16" s="23">
        <f t="shared" ref="K16:K25" si="10">J16/$J$25</f>
        <v>0.71966519497110093</v>
      </c>
      <c r="L16" s="83">
        <v>3</v>
      </c>
      <c r="M16" s="101">
        <v>10</v>
      </c>
      <c r="N16" s="82">
        <v>8729</v>
      </c>
      <c r="O16" s="82">
        <v>10608</v>
      </c>
      <c r="P16" s="83">
        <f t="shared" si="8"/>
        <v>1060.8</v>
      </c>
      <c r="Q16" s="83">
        <f t="shared" ref="Q16:Q23" si="11">$P$15</f>
        <v>818.4</v>
      </c>
      <c r="R16" s="89">
        <v>2652</v>
      </c>
      <c r="S16" s="89">
        <f t="shared" si="9"/>
        <v>7956</v>
      </c>
      <c r="T16" s="89">
        <v>7365.6</v>
      </c>
      <c r="U16" s="102">
        <f t="shared" ref="U16:U23" si="12">O16-T16</f>
        <v>3242.3999999999996</v>
      </c>
      <c r="V16" s="82" t="s">
        <v>111</v>
      </c>
      <c r="W16" s="102">
        <f>O16-300</f>
        <v>10308</v>
      </c>
      <c r="X16" s="102">
        <v>300</v>
      </c>
      <c r="Y16" s="103" t="s">
        <v>37</v>
      </c>
      <c r="Z16" s="82" t="s">
        <v>31</v>
      </c>
      <c r="AA16" s="82" t="s">
        <v>32</v>
      </c>
      <c r="AB16" s="101">
        <v>60000</v>
      </c>
      <c r="AC16" s="101">
        <v>6000</v>
      </c>
      <c r="AD16" s="82" t="s">
        <v>33</v>
      </c>
      <c r="AE16" s="104">
        <v>2000</v>
      </c>
      <c r="AF16" s="105" t="s">
        <v>34</v>
      </c>
    </row>
    <row r="17" spans="1:40" s="106" customFormat="1">
      <c r="A17" s="107">
        <v>210108315</v>
      </c>
      <c r="B17" s="100" t="s">
        <v>71</v>
      </c>
      <c r="C17" s="100" t="s">
        <v>72</v>
      </c>
      <c r="D17" s="100" t="s">
        <v>73</v>
      </c>
      <c r="E17" s="100">
        <v>20</v>
      </c>
      <c r="F17" s="22">
        <v>920</v>
      </c>
      <c r="G17" s="22">
        <v>960</v>
      </c>
      <c r="H17" s="22">
        <v>860</v>
      </c>
      <c r="I17" s="22">
        <v>1060</v>
      </c>
      <c r="J17" s="89">
        <f t="shared" si="0"/>
        <v>3800</v>
      </c>
      <c r="K17" s="23">
        <f t="shared" si="10"/>
        <v>1.4363496469159817E-3</v>
      </c>
      <c r="L17" s="108">
        <v>4</v>
      </c>
      <c r="M17" s="109">
        <v>5</v>
      </c>
      <c r="N17" s="100">
        <v>4615</v>
      </c>
      <c r="O17" s="100">
        <v>5969</v>
      </c>
      <c r="P17" s="108">
        <f t="shared" si="8"/>
        <v>1193.8</v>
      </c>
      <c r="Q17" s="83">
        <f t="shared" si="11"/>
        <v>818.4</v>
      </c>
      <c r="R17" s="110">
        <v>1492</v>
      </c>
      <c r="S17" s="110">
        <f t="shared" si="9"/>
        <v>4477</v>
      </c>
      <c r="T17" s="89">
        <v>3682.8</v>
      </c>
      <c r="U17" s="102">
        <f t="shared" si="12"/>
        <v>2286.1999999999998</v>
      </c>
      <c r="V17" s="100" t="s">
        <v>111</v>
      </c>
      <c r="W17" s="111">
        <f>O17-300</f>
        <v>5669</v>
      </c>
      <c r="X17" s="111">
        <v>300</v>
      </c>
      <c r="Y17" s="112" t="s">
        <v>37</v>
      </c>
      <c r="Z17" s="100" t="s">
        <v>42</v>
      </c>
      <c r="AA17" s="100" t="s">
        <v>32</v>
      </c>
      <c r="AB17" s="109">
        <v>50000</v>
      </c>
      <c r="AC17" s="109">
        <v>10000</v>
      </c>
      <c r="AD17" s="100" t="s">
        <v>33</v>
      </c>
      <c r="AE17" s="113">
        <v>2500</v>
      </c>
      <c r="AF17" s="114" t="s">
        <v>43</v>
      </c>
      <c r="AG17" s="115"/>
      <c r="AH17" s="115"/>
      <c r="AI17" s="115"/>
      <c r="AJ17" s="115"/>
      <c r="AK17" s="115"/>
      <c r="AL17" s="115"/>
      <c r="AM17" s="115"/>
      <c r="AN17" s="115"/>
    </row>
    <row r="18" spans="1:40" s="106" customFormat="1">
      <c r="A18" s="99">
        <v>210011801</v>
      </c>
      <c r="B18" s="82" t="s">
        <v>74</v>
      </c>
      <c r="C18" s="82" t="s">
        <v>75</v>
      </c>
      <c r="D18" s="82" t="s">
        <v>76</v>
      </c>
      <c r="E18" s="82">
        <v>40</v>
      </c>
      <c r="F18" s="22">
        <v>0</v>
      </c>
      <c r="G18" s="22">
        <v>120</v>
      </c>
      <c r="H18" s="22">
        <v>40</v>
      </c>
      <c r="I18" s="22">
        <v>40</v>
      </c>
      <c r="J18" s="89">
        <f t="shared" si="0"/>
        <v>200</v>
      </c>
      <c r="K18" s="23">
        <f t="shared" si="10"/>
        <v>7.5597349837683251E-5</v>
      </c>
      <c r="L18" s="83">
        <v>4</v>
      </c>
      <c r="M18" s="101">
        <v>10</v>
      </c>
      <c r="N18" s="82">
        <v>9944</v>
      </c>
      <c r="O18" s="82">
        <v>11941</v>
      </c>
      <c r="P18" s="83">
        <f t="shared" si="8"/>
        <v>1194.0999999999999</v>
      </c>
      <c r="Q18" s="83">
        <f t="shared" si="11"/>
        <v>818.4</v>
      </c>
      <c r="R18" s="89">
        <v>2985</v>
      </c>
      <c r="S18" s="89">
        <f t="shared" si="9"/>
        <v>8956</v>
      </c>
      <c r="T18" s="89">
        <v>7365.6</v>
      </c>
      <c r="U18" s="102">
        <f t="shared" si="12"/>
        <v>4575.3999999999996</v>
      </c>
      <c r="V18" s="82" t="s">
        <v>111</v>
      </c>
      <c r="W18" s="102">
        <f>O18-300</f>
        <v>11641</v>
      </c>
      <c r="X18" s="102">
        <v>300</v>
      </c>
      <c r="Y18" s="103" t="s">
        <v>37</v>
      </c>
      <c r="Z18" s="82" t="s">
        <v>42</v>
      </c>
      <c r="AA18" s="82" t="s">
        <v>32</v>
      </c>
      <c r="AB18" s="101">
        <v>100000</v>
      </c>
      <c r="AC18" s="101">
        <v>10000</v>
      </c>
      <c r="AD18" s="82" t="s">
        <v>33</v>
      </c>
      <c r="AE18" s="104">
        <v>2500</v>
      </c>
      <c r="AF18" s="105" t="s">
        <v>43</v>
      </c>
    </row>
    <row r="19" spans="1:40" s="106" customFormat="1">
      <c r="A19" s="99">
        <v>210082640</v>
      </c>
      <c r="B19" s="82" t="s">
        <v>68</v>
      </c>
      <c r="C19" s="100" t="s">
        <v>69</v>
      </c>
      <c r="D19" s="82" t="s">
        <v>70</v>
      </c>
      <c r="E19" s="82">
        <v>26.67</v>
      </c>
      <c r="F19" s="22">
        <v>26883.360000000001</v>
      </c>
      <c r="G19" s="22">
        <v>24091.011000000002</v>
      </c>
      <c r="H19" s="22">
        <v>25205.817000000003</v>
      </c>
      <c r="I19" s="22">
        <v>26256.615000000002</v>
      </c>
      <c r="J19" s="89">
        <f t="shared" si="0"/>
        <v>102436.803</v>
      </c>
      <c r="K19" s="23">
        <f t="shared" si="10"/>
        <v>3.87197541632242E-2</v>
      </c>
      <c r="L19" s="83">
        <v>2.6666666666666665</v>
      </c>
      <c r="M19" s="101">
        <v>10</v>
      </c>
      <c r="N19" s="82">
        <v>10146</v>
      </c>
      <c r="O19" s="82">
        <v>12161</v>
      </c>
      <c r="P19" s="83">
        <f t="shared" si="8"/>
        <v>1216.0999999999999</v>
      </c>
      <c r="Q19" s="83">
        <f t="shared" si="11"/>
        <v>818.4</v>
      </c>
      <c r="R19" s="89">
        <v>3040</v>
      </c>
      <c r="S19" s="89">
        <f t="shared" si="9"/>
        <v>9121</v>
      </c>
      <c r="T19" s="89">
        <v>7365.6</v>
      </c>
      <c r="U19" s="102">
        <f t="shared" si="12"/>
        <v>4795.3999999999996</v>
      </c>
      <c r="V19" s="82" t="s">
        <v>111</v>
      </c>
      <c r="W19" s="102">
        <f>O19-300</f>
        <v>11861</v>
      </c>
      <c r="X19" s="102">
        <v>300</v>
      </c>
      <c r="Y19" s="103" t="s">
        <v>37</v>
      </c>
      <c r="Z19" s="82" t="s">
        <v>38</v>
      </c>
      <c r="AA19" s="82" t="s">
        <v>32</v>
      </c>
      <c r="AB19" s="101">
        <v>76000</v>
      </c>
      <c r="AC19" s="101">
        <v>7600</v>
      </c>
      <c r="AD19" s="82" t="s">
        <v>33</v>
      </c>
      <c r="AE19" s="104">
        <v>2850</v>
      </c>
      <c r="AF19" s="105" t="s">
        <v>39</v>
      </c>
    </row>
    <row r="20" spans="1:40" s="115" customFormat="1">
      <c r="A20" s="99">
        <v>210043379</v>
      </c>
      <c r="B20" s="82" t="s">
        <v>65</v>
      </c>
      <c r="C20" s="100" t="s">
        <v>66</v>
      </c>
      <c r="D20" s="82" t="s">
        <v>67</v>
      </c>
      <c r="E20" s="82">
        <v>6</v>
      </c>
      <c r="F20" s="22">
        <v>18</v>
      </c>
      <c r="G20" s="22">
        <v>0</v>
      </c>
      <c r="H20" s="22">
        <v>12</v>
      </c>
      <c r="I20" s="22">
        <v>0</v>
      </c>
      <c r="J20" s="89">
        <f t="shared" si="0"/>
        <v>30</v>
      </c>
      <c r="K20" s="23">
        <f t="shared" si="10"/>
        <v>1.1339602475652486E-5</v>
      </c>
      <c r="L20" s="83">
        <v>3</v>
      </c>
      <c r="M20" s="101">
        <v>2</v>
      </c>
      <c r="N20" s="82">
        <v>1965</v>
      </c>
      <c r="O20" s="82">
        <v>2600</v>
      </c>
      <c r="P20" s="83">
        <f t="shared" si="8"/>
        <v>1300</v>
      </c>
      <c r="Q20" s="83">
        <f t="shared" si="11"/>
        <v>818.4</v>
      </c>
      <c r="R20" s="89">
        <v>650</v>
      </c>
      <c r="S20" s="89">
        <f t="shared" si="9"/>
        <v>1950</v>
      </c>
      <c r="T20" s="89">
        <v>1473.12</v>
      </c>
      <c r="U20" s="102">
        <f t="shared" si="12"/>
        <v>1126.8800000000001</v>
      </c>
      <c r="V20" s="82" t="s">
        <v>111</v>
      </c>
      <c r="W20" s="102">
        <v>0</v>
      </c>
      <c r="X20" s="102">
        <v>0</v>
      </c>
      <c r="Y20" s="103" t="s">
        <v>30</v>
      </c>
      <c r="Z20" s="82" t="s">
        <v>31</v>
      </c>
      <c r="AA20" s="82" t="s">
        <v>32</v>
      </c>
      <c r="AB20" s="101">
        <v>12000</v>
      </c>
      <c r="AC20" s="101">
        <v>6000</v>
      </c>
      <c r="AD20" s="82" t="s">
        <v>33</v>
      </c>
      <c r="AE20" s="104">
        <v>2000</v>
      </c>
      <c r="AF20" s="105" t="s">
        <v>34</v>
      </c>
      <c r="AG20" s="106"/>
      <c r="AH20" s="106"/>
      <c r="AI20" s="106"/>
      <c r="AJ20" s="106"/>
      <c r="AK20" s="106"/>
      <c r="AL20" s="106"/>
      <c r="AM20" s="106"/>
      <c r="AN20" s="106"/>
    </row>
    <row r="21" spans="1:40" s="106" customFormat="1">
      <c r="A21" s="99">
        <v>210135304</v>
      </c>
      <c r="B21" s="82" t="s">
        <v>60</v>
      </c>
      <c r="C21" s="100" t="s">
        <v>58</v>
      </c>
      <c r="D21" s="82" t="s">
        <v>61</v>
      </c>
      <c r="E21" s="82">
        <v>40</v>
      </c>
      <c r="F21" s="22">
        <v>117908.00000000001</v>
      </c>
      <c r="G21" s="22">
        <v>109864</v>
      </c>
      <c r="H21" s="22">
        <v>124488</v>
      </c>
      <c r="I21" s="22">
        <v>115408.00000000001</v>
      </c>
      <c r="J21" s="89">
        <f t="shared" si="0"/>
        <v>467668</v>
      </c>
      <c r="K21" s="23">
        <f t="shared" si="10"/>
        <v>0.17677230701944824</v>
      </c>
      <c r="L21" s="83">
        <v>4</v>
      </c>
      <c r="M21" s="101">
        <v>10</v>
      </c>
      <c r="N21" s="82">
        <v>11066</v>
      </c>
      <c r="O21" s="82">
        <v>13170</v>
      </c>
      <c r="P21" s="83">
        <f t="shared" si="8"/>
        <v>1317</v>
      </c>
      <c r="Q21" s="83">
        <f t="shared" si="11"/>
        <v>818.4</v>
      </c>
      <c r="R21" s="89">
        <v>3293</v>
      </c>
      <c r="S21" s="89">
        <f t="shared" si="9"/>
        <v>9877</v>
      </c>
      <c r="T21" s="89">
        <v>7365.6</v>
      </c>
      <c r="U21" s="102">
        <f t="shared" si="12"/>
        <v>5804.4</v>
      </c>
      <c r="V21" s="82" t="s">
        <v>111</v>
      </c>
      <c r="W21" s="102">
        <f>O21-300</f>
        <v>12870</v>
      </c>
      <c r="X21" s="102">
        <v>300</v>
      </c>
      <c r="Y21" s="103" t="s">
        <v>37</v>
      </c>
      <c r="Z21" s="82" t="s">
        <v>31</v>
      </c>
      <c r="AA21" s="82" t="s">
        <v>32</v>
      </c>
      <c r="AB21" s="101">
        <v>80000</v>
      </c>
      <c r="AC21" s="101">
        <v>8000</v>
      </c>
      <c r="AD21" s="82" t="s">
        <v>33</v>
      </c>
      <c r="AE21" s="104">
        <v>2000</v>
      </c>
      <c r="AF21" s="105" t="s">
        <v>34</v>
      </c>
    </row>
    <row r="22" spans="1:40" s="106" customFormat="1">
      <c r="A22" s="99">
        <v>210082658</v>
      </c>
      <c r="B22" s="82" t="s">
        <v>62</v>
      </c>
      <c r="C22" s="100" t="s">
        <v>63</v>
      </c>
      <c r="D22" s="82" t="s">
        <v>64</v>
      </c>
      <c r="E22" s="82">
        <v>33.33</v>
      </c>
      <c r="F22" s="22">
        <v>6012.732</v>
      </c>
      <c r="G22" s="22">
        <v>6512.6819999999998</v>
      </c>
      <c r="H22" s="22">
        <v>6895.9769999999999</v>
      </c>
      <c r="I22" s="22">
        <v>7269.2729999999992</v>
      </c>
      <c r="J22" s="89">
        <f t="shared" si="0"/>
        <v>26690.663999999997</v>
      </c>
      <c r="K22" s="23">
        <f t="shared" si="10"/>
        <v>1.0088717319040289E-2</v>
      </c>
      <c r="L22" s="83">
        <v>3.3333333333333335</v>
      </c>
      <c r="M22" s="101">
        <v>10</v>
      </c>
      <c r="N22" s="82">
        <v>11644</v>
      </c>
      <c r="O22" s="82">
        <v>13803</v>
      </c>
      <c r="P22" s="83">
        <f t="shared" si="8"/>
        <v>1380.3</v>
      </c>
      <c r="Q22" s="83">
        <f t="shared" si="11"/>
        <v>818.4</v>
      </c>
      <c r="R22" s="89">
        <v>3451</v>
      </c>
      <c r="S22" s="89">
        <f t="shared" si="9"/>
        <v>10352</v>
      </c>
      <c r="T22" s="89">
        <v>7365.6</v>
      </c>
      <c r="U22" s="102">
        <f t="shared" si="12"/>
        <v>6437.4</v>
      </c>
      <c r="V22" s="82" t="s">
        <v>111</v>
      </c>
      <c r="W22" s="102">
        <f>O22-300</f>
        <v>13503</v>
      </c>
      <c r="X22" s="102">
        <v>300</v>
      </c>
      <c r="Y22" s="103" t="s">
        <v>37</v>
      </c>
      <c r="Z22" s="82" t="s">
        <v>38</v>
      </c>
      <c r="AA22" s="82" t="s">
        <v>32</v>
      </c>
      <c r="AB22" s="101">
        <v>95000</v>
      </c>
      <c r="AC22" s="101">
        <v>9500</v>
      </c>
      <c r="AD22" s="82" t="s">
        <v>33</v>
      </c>
      <c r="AE22" s="104">
        <v>2850</v>
      </c>
      <c r="AF22" s="105" t="s">
        <v>39</v>
      </c>
    </row>
    <row r="23" spans="1:40" s="116" customFormat="1">
      <c r="A23" s="99">
        <v>210043387</v>
      </c>
      <c r="B23" s="82" t="s">
        <v>57</v>
      </c>
      <c r="C23" s="100" t="s">
        <v>58</v>
      </c>
      <c r="D23" s="82" t="s">
        <v>59</v>
      </c>
      <c r="E23" s="82">
        <v>8</v>
      </c>
      <c r="F23" s="22">
        <v>0</v>
      </c>
      <c r="G23" s="22">
        <v>0</v>
      </c>
      <c r="H23" s="22">
        <v>16</v>
      </c>
      <c r="I23" s="22">
        <v>0</v>
      </c>
      <c r="J23" s="89">
        <f t="shared" si="0"/>
        <v>16</v>
      </c>
      <c r="K23" s="23">
        <f t="shared" si="10"/>
        <v>6.0477879870146593E-6</v>
      </c>
      <c r="L23" s="83">
        <v>4</v>
      </c>
      <c r="M23" s="101">
        <v>2</v>
      </c>
      <c r="N23" s="82">
        <v>2488</v>
      </c>
      <c r="O23" s="82">
        <v>3273</v>
      </c>
      <c r="P23" s="83">
        <f t="shared" si="8"/>
        <v>1636.5</v>
      </c>
      <c r="Q23" s="83">
        <f t="shared" si="11"/>
        <v>818.4</v>
      </c>
      <c r="R23" s="89">
        <v>818</v>
      </c>
      <c r="S23" s="89">
        <f t="shared" si="9"/>
        <v>2455</v>
      </c>
      <c r="T23" s="89">
        <v>1473.12</v>
      </c>
      <c r="U23" s="102">
        <f t="shared" si="12"/>
        <v>1799.88</v>
      </c>
      <c r="V23" s="82" t="s">
        <v>111</v>
      </c>
      <c r="W23" s="102">
        <v>0</v>
      </c>
      <c r="X23" s="102">
        <v>0</v>
      </c>
      <c r="Y23" s="103" t="s">
        <v>30</v>
      </c>
      <c r="Z23" s="82" t="s">
        <v>31</v>
      </c>
      <c r="AA23" s="82" t="s">
        <v>32</v>
      </c>
      <c r="AB23" s="101">
        <v>16000</v>
      </c>
      <c r="AC23" s="101">
        <v>8000</v>
      </c>
      <c r="AD23" s="82" t="s">
        <v>33</v>
      </c>
      <c r="AE23" s="104">
        <v>2000</v>
      </c>
      <c r="AF23" s="105" t="s">
        <v>34</v>
      </c>
      <c r="AG23" s="106"/>
      <c r="AH23" s="106"/>
      <c r="AI23" s="106"/>
      <c r="AJ23" s="106"/>
      <c r="AK23" s="106"/>
      <c r="AL23" s="106"/>
      <c r="AM23" s="106"/>
      <c r="AN23" s="106"/>
    </row>
    <row r="24" spans="1:40" s="128" customFormat="1">
      <c r="A24" s="117">
        <v>210141240</v>
      </c>
      <c r="B24" s="118" t="s">
        <v>82</v>
      </c>
      <c r="C24" s="119" t="s">
        <v>83</v>
      </c>
      <c r="D24" s="118" t="s">
        <v>49</v>
      </c>
      <c r="E24" s="118">
        <v>40</v>
      </c>
      <c r="F24" s="22">
        <v>21732</v>
      </c>
      <c r="G24" s="22">
        <v>21960</v>
      </c>
      <c r="H24" s="22">
        <v>21264</v>
      </c>
      <c r="I24" s="22">
        <v>20640</v>
      </c>
      <c r="J24" s="22">
        <f t="shared" si="0"/>
        <v>85596</v>
      </c>
      <c r="K24" s="23">
        <f t="shared" si="10"/>
        <v>3.2354153783531674E-2</v>
      </c>
      <c r="L24" s="120">
        <v>4</v>
      </c>
      <c r="M24" s="121">
        <v>10</v>
      </c>
      <c r="N24" s="118">
        <v>13537</v>
      </c>
      <c r="O24" s="118">
        <v>15879</v>
      </c>
      <c r="P24" s="120">
        <f t="shared" si="8"/>
        <v>1587.9</v>
      </c>
      <c r="Q24" s="120">
        <v>1587.9</v>
      </c>
      <c r="R24" s="122">
        <v>3970</v>
      </c>
      <c r="S24" s="122">
        <f t="shared" si="9"/>
        <v>11909</v>
      </c>
      <c r="T24" s="122">
        <v>14291</v>
      </c>
      <c r="U24" s="123">
        <v>1588</v>
      </c>
      <c r="V24" s="124" t="s">
        <v>111</v>
      </c>
      <c r="W24" s="123">
        <f>O24-300</f>
        <v>15579</v>
      </c>
      <c r="X24" s="123">
        <v>300</v>
      </c>
      <c r="Y24" s="125" t="s">
        <v>37</v>
      </c>
      <c r="Z24" s="118" t="s">
        <v>38</v>
      </c>
      <c r="AA24" s="118" t="s">
        <v>32</v>
      </c>
      <c r="AB24" s="121">
        <v>114000</v>
      </c>
      <c r="AC24" s="121">
        <v>11400</v>
      </c>
      <c r="AD24" s="118" t="s">
        <v>33</v>
      </c>
      <c r="AE24" s="126">
        <v>2850</v>
      </c>
      <c r="AF24" s="127" t="s">
        <v>39</v>
      </c>
    </row>
    <row r="25" spans="1:40" s="46" customFormat="1" ht="15">
      <c r="A25" s="129"/>
      <c r="B25" s="129"/>
      <c r="C25" s="129"/>
      <c r="D25" s="129"/>
      <c r="E25" s="38"/>
      <c r="F25" s="22">
        <f t="shared" ref="F25:I25" si="13">SUM(F15:F24)</f>
        <v>677321.21199999994</v>
      </c>
      <c r="G25" s="22">
        <f t="shared" si="13"/>
        <v>630619.69299999997</v>
      </c>
      <c r="H25" s="22">
        <f t="shared" si="13"/>
        <v>685457.79399999999</v>
      </c>
      <c r="I25" s="22">
        <f t="shared" si="13"/>
        <v>652196.68800000008</v>
      </c>
      <c r="J25" s="22">
        <f t="shared" si="0"/>
        <v>2645595.3870000001</v>
      </c>
      <c r="K25" s="23">
        <f t="shared" si="10"/>
        <v>1</v>
      </c>
      <c r="L25" s="130"/>
      <c r="M25" s="131"/>
      <c r="N25" s="38"/>
      <c r="O25" s="38"/>
      <c r="P25" s="40"/>
      <c r="Q25" s="130"/>
      <c r="R25" s="132"/>
      <c r="S25" s="22"/>
      <c r="T25" s="22"/>
      <c r="U25" s="42"/>
      <c r="V25" s="38"/>
      <c r="W25" s="42"/>
      <c r="X25" s="42"/>
      <c r="Y25" s="43"/>
      <c r="Z25" s="133"/>
      <c r="AA25" s="133"/>
      <c r="AB25" s="131"/>
      <c r="AC25" s="131"/>
      <c r="AD25" s="133"/>
      <c r="AE25" s="134"/>
      <c r="AF25" s="135"/>
    </row>
    <row r="26" spans="1:40" s="46" customFormat="1">
      <c r="A26" s="136"/>
      <c r="B26" s="38"/>
      <c r="C26" s="38"/>
      <c r="D26" s="38"/>
      <c r="E26" s="38"/>
      <c r="F26" s="22"/>
      <c r="G26" s="22"/>
      <c r="H26" s="22"/>
      <c r="I26" s="22"/>
      <c r="J26" s="22"/>
      <c r="K26" s="137"/>
      <c r="L26" s="40"/>
      <c r="M26" s="41"/>
      <c r="N26" s="38"/>
      <c r="O26" s="38"/>
      <c r="P26" s="40"/>
      <c r="Q26" s="79"/>
      <c r="R26" s="22"/>
      <c r="S26" s="22"/>
      <c r="T26" s="22"/>
      <c r="U26" s="42"/>
      <c r="V26" s="38"/>
      <c r="W26" s="42"/>
      <c r="X26" s="42"/>
      <c r="Y26" s="43"/>
      <c r="Z26" s="38"/>
      <c r="AA26" s="38"/>
      <c r="AB26" s="41"/>
      <c r="AC26" s="41"/>
      <c r="AD26" s="38"/>
      <c r="AE26" s="44"/>
      <c r="AF26" s="45"/>
    </row>
    <row r="27" spans="1:40" s="139" customFormat="1">
      <c r="A27" s="33">
        <v>210108496</v>
      </c>
      <c r="B27" s="21" t="s">
        <v>98</v>
      </c>
      <c r="C27" s="21" t="s">
        <v>99</v>
      </c>
      <c r="D27" s="21" t="s">
        <v>100</v>
      </c>
      <c r="E27" s="38">
        <v>25</v>
      </c>
      <c r="F27" s="22">
        <v>475</v>
      </c>
      <c r="G27" s="22">
        <v>350</v>
      </c>
      <c r="H27" s="22">
        <v>550</v>
      </c>
      <c r="I27" s="22">
        <v>650</v>
      </c>
      <c r="J27" s="22">
        <f t="shared" si="0"/>
        <v>2025</v>
      </c>
      <c r="K27" s="138">
        <f>J27/$J$35</f>
        <v>3.9383006795015631E-3</v>
      </c>
      <c r="L27" s="26">
        <v>5</v>
      </c>
      <c r="M27" s="34">
        <v>5</v>
      </c>
      <c r="N27" s="38">
        <v>5859</v>
      </c>
      <c r="O27" s="38">
        <v>7462</v>
      </c>
      <c r="P27" s="26">
        <f t="shared" ref="P27:P34" si="14">O27/M27</f>
        <v>1492.4</v>
      </c>
      <c r="Q27" s="26">
        <v>1492.4</v>
      </c>
      <c r="R27" s="28">
        <v>1866</v>
      </c>
      <c r="S27" s="22">
        <f t="shared" ref="S27:S34" si="15">O27-R27</f>
        <v>5596</v>
      </c>
      <c r="T27" s="22">
        <v>6716</v>
      </c>
      <c r="U27" s="29">
        <v>746</v>
      </c>
      <c r="V27" s="38" t="s">
        <v>111</v>
      </c>
      <c r="W27" s="29">
        <f t="shared" ref="W27:W34" si="16">O27-300</f>
        <v>7162</v>
      </c>
      <c r="X27" s="29">
        <v>300</v>
      </c>
      <c r="Y27" s="30" t="s">
        <v>37</v>
      </c>
      <c r="Z27" s="21" t="s">
        <v>42</v>
      </c>
      <c r="AA27" s="21" t="s">
        <v>32</v>
      </c>
      <c r="AB27" s="34">
        <v>62500</v>
      </c>
      <c r="AC27" s="34">
        <v>12500</v>
      </c>
      <c r="AD27" s="21" t="s">
        <v>33</v>
      </c>
      <c r="AE27" s="35">
        <v>2500</v>
      </c>
      <c r="AF27" s="36" t="s">
        <v>43</v>
      </c>
      <c r="AG27" s="18"/>
      <c r="AH27" s="18"/>
      <c r="AI27" s="18"/>
      <c r="AJ27" s="18"/>
      <c r="AK27" s="18"/>
      <c r="AL27" s="18"/>
      <c r="AM27" s="18"/>
      <c r="AN27" s="18"/>
    </row>
    <row r="28" spans="1:40" s="139" customFormat="1">
      <c r="A28" s="43">
        <v>210135223</v>
      </c>
      <c r="B28" s="43" t="s">
        <v>93</v>
      </c>
      <c r="C28" s="43" t="s">
        <v>92</v>
      </c>
      <c r="D28" s="43" t="s">
        <v>94</v>
      </c>
      <c r="E28" s="38">
        <v>50</v>
      </c>
      <c r="F28" s="22">
        <v>40010</v>
      </c>
      <c r="G28" s="22">
        <v>36870</v>
      </c>
      <c r="H28" s="22">
        <v>36870</v>
      </c>
      <c r="I28" s="22">
        <v>36310</v>
      </c>
      <c r="J28" s="22">
        <f t="shared" si="0"/>
        <v>150060</v>
      </c>
      <c r="K28" s="138">
        <f t="shared" ref="K28:K35" si="17">J28/$J$35</f>
        <v>0.29184266664987879</v>
      </c>
      <c r="L28" s="40">
        <v>5</v>
      </c>
      <c r="M28" s="41">
        <v>10</v>
      </c>
      <c r="N28" s="38">
        <v>13910</v>
      </c>
      <c r="O28" s="38">
        <v>16288</v>
      </c>
      <c r="P28" s="40">
        <f t="shared" si="14"/>
        <v>1628.8</v>
      </c>
      <c r="Q28" s="40">
        <v>1492.4</v>
      </c>
      <c r="R28" s="42">
        <v>4072</v>
      </c>
      <c r="S28" s="22">
        <f t="shared" si="15"/>
        <v>12216</v>
      </c>
      <c r="T28" s="22">
        <v>13432</v>
      </c>
      <c r="U28" s="42">
        <v>2856</v>
      </c>
      <c r="V28" s="38" t="s">
        <v>111</v>
      </c>
      <c r="W28" s="42">
        <f t="shared" si="16"/>
        <v>15988</v>
      </c>
      <c r="X28" s="42">
        <v>300</v>
      </c>
      <c r="Y28" s="43" t="s">
        <v>37</v>
      </c>
      <c r="Z28" s="38" t="s">
        <v>31</v>
      </c>
      <c r="AA28" s="38" t="s">
        <v>32</v>
      </c>
      <c r="AB28" s="41">
        <v>100000</v>
      </c>
      <c r="AC28" s="41">
        <v>10000</v>
      </c>
      <c r="AD28" s="38" t="s">
        <v>33</v>
      </c>
      <c r="AE28" s="44">
        <v>2001</v>
      </c>
      <c r="AF28" s="45" t="s">
        <v>34</v>
      </c>
      <c r="AG28" s="46"/>
      <c r="AH28" s="46"/>
      <c r="AI28" s="46"/>
      <c r="AJ28" s="46"/>
      <c r="AK28" s="46"/>
      <c r="AL28" s="46"/>
      <c r="AM28" s="46"/>
      <c r="AN28" s="46"/>
    </row>
    <row r="29" spans="1:40" s="46" customFormat="1">
      <c r="A29" s="37">
        <v>210108501</v>
      </c>
      <c r="B29" s="38" t="s">
        <v>95</v>
      </c>
      <c r="C29" s="38" t="s">
        <v>96</v>
      </c>
      <c r="D29" s="38" t="s">
        <v>97</v>
      </c>
      <c r="E29" s="38">
        <v>30</v>
      </c>
      <c r="F29" s="22">
        <v>630</v>
      </c>
      <c r="G29" s="22">
        <v>450</v>
      </c>
      <c r="H29" s="22">
        <v>420</v>
      </c>
      <c r="I29" s="22">
        <v>870</v>
      </c>
      <c r="J29" s="22">
        <f t="shared" si="0"/>
        <v>2370</v>
      </c>
      <c r="K29" s="138">
        <f t="shared" si="17"/>
        <v>4.6092704248981257E-3</v>
      </c>
      <c r="L29" s="40">
        <v>6</v>
      </c>
      <c r="M29" s="41">
        <v>5</v>
      </c>
      <c r="N29" s="38">
        <v>7221</v>
      </c>
      <c r="O29" s="38">
        <v>8955</v>
      </c>
      <c r="P29" s="40">
        <f t="shared" si="14"/>
        <v>1791</v>
      </c>
      <c r="Q29" s="40">
        <v>1492.4</v>
      </c>
      <c r="R29" s="22">
        <v>2239</v>
      </c>
      <c r="S29" s="22">
        <f t="shared" si="15"/>
        <v>6716</v>
      </c>
      <c r="T29" s="22">
        <v>6716</v>
      </c>
      <c r="U29" s="42">
        <v>2239</v>
      </c>
      <c r="V29" s="38" t="s">
        <v>111</v>
      </c>
      <c r="W29" s="42">
        <f t="shared" si="16"/>
        <v>8655</v>
      </c>
      <c r="X29" s="42">
        <v>300</v>
      </c>
      <c r="Y29" s="43" t="s">
        <v>37</v>
      </c>
      <c r="Z29" s="38" t="s">
        <v>42</v>
      </c>
      <c r="AA29" s="38" t="s">
        <v>32</v>
      </c>
      <c r="AB29" s="41">
        <v>75000</v>
      </c>
      <c r="AC29" s="41">
        <v>15000</v>
      </c>
      <c r="AD29" s="38" t="s">
        <v>33</v>
      </c>
      <c r="AE29" s="44">
        <v>2500</v>
      </c>
      <c r="AF29" s="45" t="s">
        <v>43</v>
      </c>
    </row>
    <row r="30" spans="1:40" s="142" customFormat="1">
      <c r="A30" s="117">
        <v>210229789</v>
      </c>
      <c r="B30" s="118" t="s">
        <v>90</v>
      </c>
      <c r="C30" s="118" t="s">
        <v>91</v>
      </c>
      <c r="D30" s="118" t="s">
        <v>61</v>
      </c>
      <c r="E30" s="140">
        <v>60</v>
      </c>
      <c r="F30" s="22">
        <v>61260</v>
      </c>
      <c r="G30" s="22">
        <v>55818</v>
      </c>
      <c r="H30" s="22">
        <v>59610</v>
      </c>
      <c r="I30" s="22">
        <v>52932</v>
      </c>
      <c r="J30" s="22">
        <f t="shared" si="0"/>
        <v>229620</v>
      </c>
      <c r="K30" s="138">
        <f t="shared" si="17"/>
        <v>0.44657412445785133</v>
      </c>
      <c r="L30" s="120">
        <v>6</v>
      </c>
      <c r="M30" s="121">
        <v>10</v>
      </c>
      <c r="N30" s="140">
        <v>18464</v>
      </c>
      <c r="O30" s="140">
        <v>21279</v>
      </c>
      <c r="P30" s="120">
        <f t="shared" si="14"/>
        <v>2127.9</v>
      </c>
      <c r="Q30" s="120">
        <v>1492.4</v>
      </c>
      <c r="R30" s="122">
        <v>5320</v>
      </c>
      <c r="S30" s="141">
        <f t="shared" si="15"/>
        <v>15959</v>
      </c>
      <c r="T30" s="141">
        <v>19151</v>
      </c>
      <c r="U30" s="123">
        <v>2128</v>
      </c>
      <c r="V30" s="140" t="s">
        <v>111</v>
      </c>
      <c r="W30" s="123">
        <f t="shared" si="16"/>
        <v>20979</v>
      </c>
      <c r="X30" s="123">
        <v>300</v>
      </c>
      <c r="Y30" s="125" t="s">
        <v>37</v>
      </c>
      <c r="Z30" s="118" t="s">
        <v>31</v>
      </c>
      <c r="AA30" s="118" t="s">
        <v>32</v>
      </c>
      <c r="AB30" s="121">
        <v>120000</v>
      </c>
      <c r="AC30" s="121">
        <v>12000</v>
      </c>
      <c r="AD30" s="118" t="s">
        <v>33</v>
      </c>
      <c r="AE30" s="126">
        <v>2000</v>
      </c>
      <c r="AF30" s="127" t="s">
        <v>34</v>
      </c>
      <c r="AG30" s="128"/>
      <c r="AH30" s="128"/>
      <c r="AI30" s="128"/>
      <c r="AJ30" s="128"/>
      <c r="AK30" s="128"/>
      <c r="AL30" s="128"/>
      <c r="AM30" s="128"/>
      <c r="AN30" s="128"/>
    </row>
    <row r="31" spans="1:40" s="46" customFormat="1">
      <c r="A31" s="37">
        <v>210108519</v>
      </c>
      <c r="B31" s="38" t="s">
        <v>87</v>
      </c>
      <c r="C31" s="38" t="s">
        <v>88</v>
      </c>
      <c r="D31" s="38" t="s">
        <v>89</v>
      </c>
      <c r="E31" s="38">
        <v>36</v>
      </c>
      <c r="F31" s="22">
        <v>0</v>
      </c>
      <c r="G31" s="22">
        <v>0</v>
      </c>
      <c r="H31" s="22">
        <v>0</v>
      </c>
      <c r="I31" s="22">
        <v>0</v>
      </c>
      <c r="J31" s="22">
        <f t="shared" si="0"/>
        <v>0</v>
      </c>
      <c r="K31" s="138">
        <f t="shared" si="17"/>
        <v>0</v>
      </c>
      <c r="L31" s="40">
        <v>7.2</v>
      </c>
      <c r="M31" s="41">
        <v>5</v>
      </c>
      <c r="N31" s="38">
        <v>8854</v>
      </c>
      <c r="O31" s="38">
        <v>10746</v>
      </c>
      <c r="P31" s="40">
        <f t="shared" si="14"/>
        <v>2149.1999999999998</v>
      </c>
      <c r="Q31" s="40">
        <v>1492.4</v>
      </c>
      <c r="R31" s="22">
        <v>2687</v>
      </c>
      <c r="S31" s="22">
        <f t="shared" si="15"/>
        <v>8059</v>
      </c>
      <c r="T31" s="22">
        <v>6716</v>
      </c>
      <c r="U31" s="42">
        <v>4030</v>
      </c>
      <c r="V31" s="38" t="s">
        <v>111</v>
      </c>
      <c r="W31" s="42">
        <f t="shared" si="16"/>
        <v>10446</v>
      </c>
      <c r="X31" s="42">
        <v>300</v>
      </c>
      <c r="Y31" s="43" t="s">
        <v>37</v>
      </c>
      <c r="Z31" s="38" t="s">
        <v>42</v>
      </c>
      <c r="AA31" s="38" t="s">
        <v>32</v>
      </c>
      <c r="AB31" s="41">
        <v>90000</v>
      </c>
      <c r="AC31" s="41">
        <v>18000</v>
      </c>
      <c r="AD31" s="38" t="s">
        <v>33</v>
      </c>
      <c r="AE31" s="44">
        <v>2500</v>
      </c>
      <c r="AF31" s="45" t="s">
        <v>43</v>
      </c>
    </row>
    <row r="32" spans="1:40" s="143" customFormat="1">
      <c r="A32" s="117">
        <v>210229797</v>
      </c>
      <c r="B32" s="118" t="s">
        <v>84</v>
      </c>
      <c r="C32" s="118" t="s">
        <v>85</v>
      </c>
      <c r="D32" s="118" t="s">
        <v>86</v>
      </c>
      <c r="E32" s="140">
        <v>75</v>
      </c>
      <c r="F32" s="22">
        <v>20550</v>
      </c>
      <c r="G32" s="22">
        <v>18577.5</v>
      </c>
      <c r="H32" s="22">
        <v>19785</v>
      </c>
      <c r="I32" s="22">
        <v>17887.5</v>
      </c>
      <c r="J32" s="22">
        <f t="shared" si="0"/>
        <v>76800</v>
      </c>
      <c r="K32" s="138">
        <f t="shared" si="17"/>
        <v>0.14936369984480002</v>
      </c>
      <c r="L32" s="120">
        <v>7.5</v>
      </c>
      <c r="M32" s="121">
        <v>10</v>
      </c>
      <c r="N32" s="140">
        <v>23079</v>
      </c>
      <c r="O32" s="140">
        <v>26338</v>
      </c>
      <c r="P32" s="120">
        <f t="shared" si="14"/>
        <v>2633.8</v>
      </c>
      <c r="Q32" s="120">
        <v>1492.4</v>
      </c>
      <c r="R32" s="122">
        <v>6585</v>
      </c>
      <c r="S32" s="141">
        <f t="shared" si="15"/>
        <v>19753</v>
      </c>
      <c r="T32" s="141">
        <v>23704</v>
      </c>
      <c r="U32" s="123">
        <v>2634</v>
      </c>
      <c r="V32" s="140" t="s">
        <v>111</v>
      </c>
      <c r="W32" s="123">
        <f t="shared" si="16"/>
        <v>26038</v>
      </c>
      <c r="X32" s="123">
        <v>300</v>
      </c>
      <c r="Y32" s="125" t="s">
        <v>37</v>
      </c>
      <c r="Z32" s="118" t="s">
        <v>31</v>
      </c>
      <c r="AA32" s="118" t="s">
        <v>32</v>
      </c>
      <c r="AB32" s="121">
        <v>150000</v>
      </c>
      <c r="AC32" s="121">
        <v>15000</v>
      </c>
      <c r="AD32" s="118" t="s">
        <v>33</v>
      </c>
      <c r="AE32" s="126">
        <v>2000</v>
      </c>
      <c r="AF32" s="127" t="s">
        <v>34</v>
      </c>
      <c r="AG32" s="128"/>
      <c r="AH32" s="128"/>
      <c r="AI32" s="128"/>
      <c r="AJ32" s="128"/>
      <c r="AK32" s="128"/>
      <c r="AL32" s="128"/>
      <c r="AM32" s="128"/>
      <c r="AN32" s="128"/>
    </row>
    <row r="33" spans="1:40" s="142" customFormat="1">
      <c r="A33" s="117">
        <v>210141258</v>
      </c>
      <c r="B33" s="118" t="s">
        <v>104</v>
      </c>
      <c r="C33" s="118" t="s">
        <v>105</v>
      </c>
      <c r="D33" s="118" t="s">
        <v>70</v>
      </c>
      <c r="E33" s="140">
        <v>53.33</v>
      </c>
      <c r="F33" s="22">
        <v>11231.297999999999</v>
      </c>
      <c r="G33" s="22">
        <v>10586.004999999999</v>
      </c>
      <c r="H33" s="22">
        <v>9508.7389999999996</v>
      </c>
      <c r="I33" s="22">
        <v>8746.119999999999</v>
      </c>
      <c r="J33" s="22">
        <f t="shared" si="0"/>
        <v>40072.161999999997</v>
      </c>
      <c r="K33" s="138">
        <f t="shared" si="17"/>
        <v>7.7933937201825537E-2</v>
      </c>
      <c r="L33" s="120">
        <v>5.333333333333333</v>
      </c>
      <c r="M33" s="121">
        <v>10</v>
      </c>
      <c r="N33" s="140">
        <v>20349</v>
      </c>
      <c r="O33" s="140">
        <v>23346</v>
      </c>
      <c r="P33" s="120">
        <f t="shared" si="14"/>
        <v>2334.6</v>
      </c>
      <c r="Q33" s="120">
        <v>2334.6</v>
      </c>
      <c r="R33" s="122">
        <v>5837</v>
      </c>
      <c r="S33" s="141">
        <f t="shared" si="15"/>
        <v>17509</v>
      </c>
      <c r="T33" s="141">
        <v>21011</v>
      </c>
      <c r="U33" s="123">
        <v>2335</v>
      </c>
      <c r="V33" s="140" t="s">
        <v>111</v>
      </c>
      <c r="W33" s="123">
        <f t="shared" si="16"/>
        <v>23046</v>
      </c>
      <c r="X33" s="123">
        <v>300</v>
      </c>
      <c r="Y33" s="125" t="s">
        <v>37</v>
      </c>
      <c r="Z33" s="118" t="s">
        <v>38</v>
      </c>
      <c r="AA33" s="118" t="s">
        <v>32</v>
      </c>
      <c r="AB33" s="121">
        <v>152000</v>
      </c>
      <c r="AC33" s="121">
        <v>15200</v>
      </c>
      <c r="AD33" s="118" t="s">
        <v>33</v>
      </c>
      <c r="AE33" s="126">
        <v>2850</v>
      </c>
      <c r="AF33" s="127" t="s">
        <v>39</v>
      </c>
      <c r="AG33" s="128"/>
      <c r="AH33" s="128"/>
      <c r="AI33" s="128"/>
      <c r="AJ33" s="128"/>
      <c r="AK33" s="128"/>
      <c r="AL33" s="128"/>
      <c r="AM33" s="128"/>
      <c r="AN33" s="128"/>
    </row>
    <row r="34" spans="1:40" s="128" customFormat="1">
      <c r="A34" s="117">
        <v>210141266</v>
      </c>
      <c r="B34" s="118" t="s">
        <v>101</v>
      </c>
      <c r="C34" s="118" t="s">
        <v>102</v>
      </c>
      <c r="D34" s="118" t="s">
        <v>103</v>
      </c>
      <c r="E34" s="140">
        <v>66.67</v>
      </c>
      <c r="F34" s="22">
        <v>3433.5050000000001</v>
      </c>
      <c r="G34" s="22">
        <v>3400.17</v>
      </c>
      <c r="H34" s="22">
        <v>2733.4700000000003</v>
      </c>
      <c r="I34" s="22">
        <v>3666.85</v>
      </c>
      <c r="J34" s="22">
        <f t="shared" si="0"/>
        <v>13233.995000000001</v>
      </c>
      <c r="K34" s="138">
        <f t="shared" si="17"/>
        <v>2.573800074124459E-2</v>
      </c>
      <c r="L34" s="120">
        <v>6.666666666666667</v>
      </c>
      <c r="M34" s="121">
        <v>10</v>
      </c>
      <c r="N34" s="140">
        <v>22125</v>
      </c>
      <c r="O34" s="140">
        <v>25293</v>
      </c>
      <c r="P34" s="120">
        <f t="shared" si="14"/>
        <v>2529.3000000000002</v>
      </c>
      <c r="Q34" s="120">
        <v>2529.3000000000002</v>
      </c>
      <c r="R34" s="122">
        <v>6323</v>
      </c>
      <c r="S34" s="141">
        <f t="shared" si="15"/>
        <v>18970</v>
      </c>
      <c r="T34" s="141">
        <v>22764</v>
      </c>
      <c r="U34" s="123">
        <v>2529</v>
      </c>
      <c r="V34" s="140" t="s">
        <v>111</v>
      </c>
      <c r="W34" s="123">
        <f t="shared" si="16"/>
        <v>24993</v>
      </c>
      <c r="X34" s="123">
        <v>300</v>
      </c>
      <c r="Y34" s="125" t="s">
        <v>37</v>
      </c>
      <c r="Z34" s="118" t="s">
        <v>38</v>
      </c>
      <c r="AA34" s="118" t="s">
        <v>32</v>
      </c>
      <c r="AB34" s="121">
        <v>190000</v>
      </c>
      <c r="AC34" s="121">
        <v>19000</v>
      </c>
      <c r="AD34" s="118" t="s">
        <v>33</v>
      </c>
      <c r="AE34" s="126">
        <v>2850</v>
      </c>
      <c r="AF34" s="127" t="s">
        <v>39</v>
      </c>
    </row>
    <row r="35" spans="1:40" s="46" customFormat="1">
      <c r="A35" s="144"/>
      <c r="B35" s="133"/>
      <c r="C35" s="133"/>
      <c r="D35" s="133"/>
      <c r="E35" s="133"/>
      <c r="F35" s="132">
        <f t="shared" ref="F35:J35" si="18">SUM(F27:F34)</f>
        <v>137589.80300000001</v>
      </c>
      <c r="G35" s="132">
        <f t="shared" si="18"/>
        <v>126051.675</v>
      </c>
      <c r="H35" s="132">
        <f t="shared" si="18"/>
        <v>129477.209</v>
      </c>
      <c r="I35" s="132">
        <f t="shared" si="18"/>
        <v>121062.47</v>
      </c>
      <c r="J35" s="132">
        <f t="shared" si="18"/>
        <v>514181.15700000001</v>
      </c>
      <c r="K35" s="138">
        <f t="shared" si="17"/>
        <v>1</v>
      </c>
      <c r="L35" s="130"/>
      <c r="M35" s="131"/>
      <c r="N35" s="131"/>
      <c r="O35" s="131"/>
      <c r="P35" s="130"/>
      <c r="Q35" s="130"/>
      <c r="R35" s="145"/>
      <c r="S35" s="145"/>
      <c r="T35" s="145"/>
      <c r="U35" s="131"/>
      <c r="V35" s="43"/>
      <c r="W35" s="42"/>
      <c r="X35" s="42"/>
      <c r="Y35" s="43"/>
      <c r="Z35" s="133"/>
      <c r="AA35" s="133"/>
      <c r="AB35" s="131"/>
      <c r="AC35" s="131"/>
      <c r="AD35" s="133"/>
      <c r="AE35" s="134"/>
      <c r="AF35" s="135"/>
    </row>
    <row r="36" spans="1:40">
      <c r="R36" s="1"/>
      <c r="T36" s="1"/>
    </row>
    <row r="37" spans="1:40" s="4" customFormat="1" ht="15" customHeight="1">
      <c r="A37" s="2"/>
      <c r="B37" s="9"/>
      <c r="C37" s="9"/>
      <c r="D37" s="9"/>
      <c r="E37" s="9"/>
      <c r="F37" s="2"/>
      <c r="G37" s="2"/>
      <c r="H37" s="2"/>
      <c r="I37" s="2"/>
      <c r="J37" s="2"/>
      <c r="K37" s="13"/>
      <c r="R37" s="6"/>
      <c r="S37" s="3"/>
      <c r="T37" s="6"/>
      <c r="U37" s="6"/>
      <c r="W37" s="6"/>
    </row>
    <row r="38" spans="1:40" ht="15">
      <c r="O38" s="5"/>
      <c r="P38" s="5"/>
      <c r="R38" s="7"/>
      <c r="S38" s="8"/>
      <c r="T38" s="6"/>
      <c r="W38" s="6"/>
    </row>
    <row r="41" spans="1:40">
      <c r="A41" s="10"/>
      <c r="B41" s="10"/>
      <c r="C41" s="10"/>
      <c r="D41" s="10"/>
      <c r="E41" s="12"/>
      <c r="F41" s="1"/>
      <c r="G41" s="1"/>
      <c r="H41" s="1"/>
      <c r="I41" s="1"/>
      <c r="J41" s="1"/>
      <c r="K41" s="1"/>
      <c r="L41" s="5"/>
      <c r="N41" s="5"/>
      <c r="R41" s="1"/>
      <c r="T41" s="1"/>
    </row>
    <row r="42" spans="1:40">
      <c r="A42" s="10"/>
      <c r="B42" s="10"/>
      <c r="C42" s="10"/>
      <c r="D42" s="10"/>
      <c r="E42" s="12"/>
      <c r="F42" s="1"/>
      <c r="G42" s="1"/>
      <c r="H42" s="1"/>
      <c r="I42" s="1"/>
      <c r="J42" s="1"/>
      <c r="K42" s="1"/>
      <c r="L42" s="5"/>
      <c r="N42" s="5"/>
      <c r="R42" s="1"/>
      <c r="T42" s="1"/>
    </row>
    <row r="43" spans="1:40">
      <c r="A43" s="10"/>
      <c r="B43" s="10"/>
      <c r="C43" s="10"/>
      <c r="D43" s="10"/>
      <c r="E43" s="12"/>
      <c r="F43" s="1"/>
      <c r="G43" s="1"/>
      <c r="H43" s="1"/>
      <c r="I43" s="1"/>
      <c r="J43" s="1"/>
      <c r="K43" s="1"/>
      <c r="L43" s="5"/>
      <c r="N43" s="5"/>
      <c r="R43" s="1"/>
      <c r="T43" s="1"/>
    </row>
    <row r="44" spans="1:40">
      <c r="A44" s="10"/>
      <c r="B44" s="10"/>
      <c r="C44" s="10"/>
      <c r="D44" s="10"/>
      <c r="E44" s="12"/>
      <c r="F44" s="1"/>
      <c r="G44" s="1"/>
      <c r="H44" s="1"/>
      <c r="I44" s="1"/>
      <c r="J44" s="1"/>
      <c r="K44" s="1"/>
      <c r="L44" s="5"/>
      <c r="N44" s="5"/>
      <c r="R44" s="1"/>
      <c r="T44" s="1"/>
    </row>
    <row r="45" spans="1:40">
      <c r="A45" s="10"/>
      <c r="B45" s="10"/>
      <c r="C45" s="10"/>
      <c r="D45" s="10"/>
      <c r="E45" s="12"/>
      <c r="F45" s="1"/>
      <c r="G45" s="1"/>
      <c r="H45" s="1"/>
      <c r="I45" s="1"/>
      <c r="J45" s="1"/>
      <c r="K45" s="1"/>
      <c r="L45" s="5"/>
      <c r="N45" s="5"/>
      <c r="R45" s="1"/>
      <c r="T45" s="1"/>
    </row>
    <row r="46" spans="1:40">
      <c r="A46" s="10"/>
      <c r="B46" s="10"/>
      <c r="C46" s="10"/>
      <c r="D46" s="10"/>
      <c r="E46" s="12"/>
      <c r="F46" s="1"/>
      <c r="G46" s="1"/>
      <c r="H46" s="1"/>
      <c r="I46" s="1"/>
      <c r="J46" s="1"/>
      <c r="K46" s="1"/>
      <c r="L46" s="5"/>
      <c r="N46" s="5"/>
      <c r="R46" s="1"/>
      <c r="T46" s="1"/>
    </row>
    <row r="47" spans="1:40">
      <c r="A47" s="10"/>
      <c r="B47" s="10"/>
      <c r="C47" s="10"/>
      <c r="D47" s="10"/>
      <c r="E47" s="12"/>
      <c r="F47" s="1"/>
      <c r="G47" s="1"/>
      <c r="H47" s="1"/>
      <c r="I47" s="1"/>
      <c r="J47" s="1"/>
      <c r="K47" s="1"/>
      <c r="L47" s="5"/>
      <c r="N47" s="5"/>
      <c r="R47" s="1"/>
      <c r="T47" s="1"/>
    </row>
    <row r="48" spans="1:40">
      <c r="A48" s="10"/>
      <c r="B48" s="10"/>
      <c r="C48" s="10"/>
      <c r="D48" s="10"/>
      <c r="E48" s="12"/>
      <c r="F48" s="1"/>
      <c r="G48" s="1"/>
      <c r="H48" s="1"/>
      <c r="I48" s="1"/>
      <c r="J48" s="1"/>
      <c r="K48" s="1"/>
      <c r="L48" s="5"/>
      <c r="N48" s="5"/>
      <c r="R48" s="1"/>
      <c r="T48" s="1"/>
    </row>
    <row r="49" spans="1:20">
      <c r="A49" s="10"/>
      <c r="B49" s="10"/>
      <c r="C49" s="10"/>
      <c r="D49" s="10"/>
      <c r="E49" s="12"/>
      <c r="F49" s="1"/>
      <c r="G49" s="1"/>
      <c r="H49" s="1"/>
      <c r="I49" s="1"/>
      <c r="J49" s="1"/>
      <c r="K49" s="1"/>
      <c r="L49" s="5"/>
      <c r="N49" s="5"/>
      <c r="R49" s="1"/>
      <c r="T49" s="1"/>
    </row>
    <row r="50" spans="1:20">
      <c r="A50" s="10"/>
      <c r="B50" s="10"/>
      <c r="C50" s="10"/>
      <c r="D50" s="10"/>
      <c r="E50" s="12"/>
      <c r="F50" s="1"/>
      <c r="G50" s="1"/>
      <c r="H50" s="1"/>
      <c r="I50" s="1"/>
      <c r="J50" s="1"/>
      <c r="K50" s="1"/>
      <c r="L50" s="5"/>
      <c r="N50" s="5"/>
      <c r="R50" s="1"/>
      <c r="T50" s="1"/>
    </row>
    <row r="51" spans="1:20">
      <c r="A51" s="10"/>
      <c r="B51" s="10"/>
      <c r="C51" s="10"/>
      <c r="D51" s="10"/>
      <c r="E51" s="12"/>
      <c r="F51" s="1"/>
      <c r="G51" s="1"/>
      <c r="H51" s="1"/>
      <c r="I51" s="1"/>
      <c r="J51" s="1"/>
      <c r="K51" s="1"/>
      <c r="L51" s="5"/>
      <c r="N51" s="5"/>
      <c r="R51" s="1"/>
      <c r="T51" s="1"/>
    </row>
    <row r="52" spans="1:20">
      <c r="A52" s="10"/>
      <c r="B52" s="10"/>
      <c r="C52" s="10"/>
      <c r="D52" s="10"/>
      <c r="E52" s="12"/>
      <c r="F52" s="1"/>
      <c r="G52" s="1"/>
      <c r="H52" s="1"/>
      <c r="I52" s="1"/>
      <c r="J52" s="1"/>
      <c r="K52" s="1"/>
      <c r="L52" s="5"/>
      <c r="N52" s="5"/>
      <c r="R52" s="1"/>
      <c r="T52" s="1"/>
    </row>
    <row r="53" spans="1:20">
      <c r="A53" s="10"/>
      <c r="B53" s="10"/>
      <c r="C53" s="10"/>
      <c r="D53" s="10"/>
      <c r="E53" s="12"/>
      <c r="F53" s="1"/>
      <c r="G53" s="1"/>
      <c r="H53" s="1"/>
      <c r="I53" s="1"/>
      <c r="J53" s="1"/>
      <c r="K53" s="1"/>
      <c r="L53" s="5"/>
      <c r="N53" s="5"/>
      <c r="R53" s="1"/>
      <c r="T53" s="1"/>
    </row>
    <row r="54" spans="1:20">
      <c r="A54" s="10"/>
      <c r="B54" s="10"/>
      <c r="C54" s="10"/>
      <c r="D54" s="10"/>
      <c r="E54" s="12"/>
      <c r="F54" s="1"/>
      <c r="G54" s="1"/>
      <c r="H54" s="1"/>
      <c r="I54" s="1"/>
      <c r="J54" s="1"/>
      <c r="K54" s="1"/>
      <c r="L54" s="5"/>
      <c r="N54" s="5"/>
      <c r="R54" s="1"/>
      <c r="T54" s="1"/>
    </row>
    <row r="55" spans="1:20">
      <c r="A55" s="10"/>
      <c r="B55" s="10"/>
      <c r="C55" s="10"/>
      <c r="D55" s="10"/>
      <c r="E55" s="12"/>
      <c r="F55" s="1"/>
      <c r="G55" s="1"/>
      <c r="H55" s="1"/>
      <c r="I55" s="1"/>
      <c r="J55" s="1"/>
      <c r="K55" s="1"/>
      <c r="L55" s="5"/>
      <c r="N55" s="5"/>
      <c r="R55" s="1"/>
      <c r="T55" s="1"/>
    </row>
    <row r="56" spans="1:20">
      <c r="A56" s="10"/>
      <c r="B56" s="10"/>
      <c r="C56" s="10"/>
      <c r="D56" s="10"/>
      <c r="E56" s="12"/>
      <c r="F56" s="1"/>
      <c r="G56" s="1"/>
      <c r="H56" s="1"/>
      <c r="I56" s="1"/>
      <c r="J56" s="1"/>
      <c r="K56" s="1"/>
      <c r="L56" s="5"/>
      <c r="N56" s="5"/>
      <c r="R56" s="1"/>
      <c r="T56" s="1"/>
    </row>
    <row r="57" spans="1:20">
      <c r="A57" s="10"/>
      <c r="B57" s="10"/>
      <c r="C57" s="10"/>
      <c r="D57" s="10"/>
      <c r="E57" s="12"/>
      <c r="F57" s="1"/>
      <c r="G57" s="1"/>
      <c r="H57" s="1"/>
      <c r="I57" s="1"/>
      <c r="J57" s="1"/>
      <c r="K57" s="1"/>
      <c r="L57" s="5"/>
      <c r="N57" s="5"/>
      <c r="R57" s="1"/>
      <c r="T57" s="1"/>
    </row>
    <row r="58" spans="1:20">
      <c r="A58" s="10"/>
      <c r="B58" s="10"/>
      <c r="C58" s="10"/>
      <c r="D58" s="10"/>
      <c r="E58" s="12"/>
      <c r="F58" s="1"/>
      <c r="G58" s="1"/>
      <c r="H58" s="1"/>
      <c r="I58" s="1"/>
      <c r="J58" s="1"/>
      <c r="K58" s="1"/>
      <c r="L58" s="5"/>
      <c r="N58" s="5"/>
      <c r="R58" s="1"/>
      <c r="T58" s="1"/>
    </row>
    <row r="59" spans="1:20">
      <c r="A59" s="10"/>
      <c r="B59" s="10"/>
      <c r="C59" s="10"/>
      <c r="D59" s="10"/>
      <c r="E59" s="12"/>
      <c r="F59" s="1"/>
      <c r="G59" s="1"/>
      <c r="H59" s="1"/>
      <c r="I59" s="1"/>
      <c r="J59" s="1"/>
      <c r="K59" s="1"/>
      <c r="L59" s="5"/>
      <c r="N59" s="5"/>
      <c r="R59" s="1"/>
      <c r="T59" s="1"/>
    </row>
    <row r="60" spans="1:20">
      <c r="A60" s="10"/>
      <c r="B60" s="10"/>
      <c r="C60" s="10"/>
      <c r="D60" s="10"/>
      <c r="E60" s="12"/>
      <c r="F60" s="1"/>
      <c r="G60" s="1"/>
      <c r="H60" s="1"/>
      <c r="I60" s="1"/>
      <c r="J60" s="1"/>
      <c r="K60" s="1"/>
      <c r="L60" s="5"/>
      <c r="N60" s="5"/>
      <c r="R60" s="1"/>
      <c r="T60" s="1"/>
    </row>
    <row r="61" spans="1:20">
      <c r="A61" s="10"/>
      <c r="B61" s="10"/>
      <c r="C61" s="10"/>
      <c r="D61" s="10"/>
      <c r="E61" s="12"/>
      <c r="F61" s="1"/>
      <c r="G61" s="1"/>
      <c r="H61" s="1"/>
      <c r="I61" s="1"/>
      <c r="J61" s="1"/>
      <c r="K61" s="1"/>
      <c r="L61" s="5"/>
      <c r="N61" s="5"/>
      <c r="R61" s="1"/>
      <c r="T61" s="1"/>
    </row>
    <row r="62" spans="1:20">
      <c r="A62" s="10"/>
      <c r="B62" s="10"/>
      <c r="C62" s="10"/>
      <c r="D62" s="10"/>
      <c r="E62" s="12"/>
      <c r="F62" s="1"/>
      <c r="G62" s="1"/>
      <c r="H62" s="1"/>
      <c r="I62" s="1"/>
      <c r="J62" s="1"/>
      <c r="K62" s="1"/>
      <c r="L62" s="5"/>
      <c r="N62" s="5"/>
      <c r="R62" s="1"/>
      <c r="T62" s="1"/>
    </row>
    <row r="63" spans="1:20">
      <c r="A63" s="10"/>
      <c r="B63" s="10"/>
      <c r="C63" s="10"/>
      <c r="D63" s="10"/>
      <c r="E63" s="12"/>
      <c r="F63" s="1"/>
      <c r="G63" s="1"/>
      <c r="H63" s="1"/>
      <c r="I63" s="1"/>
      <c r="J63" s="1"/>
      <c r="K63" s="1"/>
      <c r="L63" s="5"/>
      <c r="N63" s="5"/>
      <c r="R63" s="1"/>
      <c r="T63" s="1"/>
    </row>
    <row r="64" spans="1:20">
      <c r="A64" s="10"/>
      <c r="B64" s="10"/>
      <c r="C64" s="10"/>
      <c r="D64" s="10"/>
      <c r="E64" s="12"/>
      <c r="F64" s="1"/>
      <c r="G64" s="1"/>
      <c r="H64" s="1"/>
      <c r="I64" s="1"/>
      <c r="J64" s="1"/>
      <c r="K64" s="1"/>
      <c r="L64" s="5"/>
      <c r="N64" s="5"/>
      <c r="R64" s="1"/>
      <c r="T64" s="1"/>
    </row>
    <row r="65" spans="1:20">
      <c r="A65" s="10"/>
      <c r="B65" s="10"/>
      <c r="C65" s="10"/>
      <c r="D65" s="10"/>
      <c r="E65" s="12"/>
      <c r="F65" s="1"/>
      <c r="G65" s="1"/>
      <c r="H65" s="1"/>
      <c r="I65" s="1"/>
      <c r="J65" s="1"/>
      <c r="K65" s="1"/>
      <c r="L65" s="5"/>
      <c r="N65" s="5"/>
      <c r="R65" s="1"/>
      <c r="T65" s="1"/>
    </row>
    <row r="66" spans="1:20">
      <c r="A66" s="10"/>
      <c r="B66" s="10"/>
      <c r="C66" s="10"/>
      <c r="D66" s="10"/>
      <c r="E66" s="12"/>
      <c r="F66" s="1"/>
      <c r="G66" s="1"/>
      <c r="H66" s="1"/>
      <c r="I66" s="1"/>
      <c r="J66" s="1"/>
      <c r="K66" s="1"/>
      <c r="L66" s="5"/>
      <c r="N66" s="5"/>
      <c r="R66" s="1"/>
      <c r="T66" s="1"/>
    </row>
    <row r="67" spans="1:20">
      <c r="A67" s="10"/>
      <c r="B67" s="10"/>
      <c r="C67" s="10"/>
      <c r="D67" s="10"/>
      <c r="E67" s="12"/>
      <c r="F67" s="1"/>
      <c r="G67" s="1"/>
      <c r="H67" s="1"/>
      <c r="I67" s="1"/>
      <c r="J67" s="1"/>
      <c r="K67" s="1"/>
      <c r="L67" s="5"/>
      <c r="N67" s="5"/>
      <c r="R67" s="1"/>
      <c r="T6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2018-08-30T12:58:51Z</dcterms:modified>
</cp:coreProperties>
</file>