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ATFO\TAKO\Fixesítés\FIXESÍTÉS 2021\2021. IV. október 1\"/>
    </mc:Choice>
  </mc:AlternateContent>
  <bookViews>
    <workbookView xWindow="240" yWindow="375" windowWidth="28515" windowHeight="12300"/>
  </bookViews>
  <sheets>
    <sheet name="Munka1" sheetId="1" r:id="rId1"/>
  </sheets>
  <calcPr calcId="162913"/>
</workbook>
</file>

<file path=xl/calcChain.xml><?xml version="1.0" encoding="utf-8"?>
<calcChain xmlns="http://schemas.openxmlformats.org/spreadsheetml/2006/main">
  <c r="M18" i="1" l="1"/>
  <c r="V17" i="1" l="1"/>
  <c r="V18" i="1"/>
  <c r="V19" i="1"/>
  <c r="V20" i="1"/>
  <c r="V21" i="1"/>
  <c r="V22" i="1"/>
  <c r="V23" i="1"/>
  <c r="V24" i="1"/>
  <c r="V25" i="1"/>
  <c r="V16" i="1"/>
  <c r="V5" i="1"/>
  <c r="V6" i="1"/>
  <c r="V7" i="1"/>
  <c r="V8" i="1"/>
  <c r="V9" i="1"/>
  <c r="V10" i="1"/>
  <c r="V11" i="1"/>
  <c r="V12" i="1"/>
  <c r="V13" i="1"/>
  <c r="V4" i="1"/>
  <c r="W13" i="1"/>
  <c r="K16" i="1"/>
  <c r="K17" i="1"/>
  <c r="K18" i="1"/>
  <c r="K19" i="1"/>
  <c r="K20" i="1"/>
  <c r="K21" i="1"/>
  <c r="K22" i="1"/>
  <c r="K23" i="1"/>
  <c r="K24" i="1"/>
  <c r="K5" i="1"/>
  <c r="K6" i="1"/>
  <c r="K7" i="1"/>
  <c r="K8" i="1"/>
  <c r="K9" i="1"/>
  <c r="K10" i="1"/>
  <c r="K11" i="1"/>
  <c r="K12" i="1"/>
  <c r="K4" i="1"/>
  <c r="W19" i="1" l="1"/>
  <c r="W16" i="1" l="1"/>
  <c r="W24" i="1"/>
  <c r="W23" i="1"/>
  <c r="W21" i="1"/>
  <c r="W20" i="1"/>
  <c r="W22" i="1"/>
  <c r="W18" i="1"/>
  <c r="W25" i="1" l="1"/>
</calcChain>
</file>

<file path=xl/sharedStrings.xml><?xml version="1.0" encoding="utf-8"?>
<sst xmlns="http://schemas.openxmlformats.org/spreadsheetml/2006/main" count="186" uniqueCount="96">
  <si>
    <t>Csoport név</t>
  </si>
  <si>
    <t>Nyilvántartási szám</t>
  </si>
  <si>
    <t>Készítmény megnevezése</t>
  </si>
  <si>
    <t>Kiszerelési egység</t>
  </si>
  <si>
    <t>ATC-kód</t>
  </si>
  <si>
    <t>Hatóanyag</t>
  </si>
  <si>
    <t>Termelői ár (Ft)</t>
  </si>
  <si>
    <t>Bruttó fogyasztói ár (Ft)</t>
  </si>
  <si>
    <t>Terápiás napok száma (DOT)</t>
  </si>
  <si>
    <t>Napi terápiás költség (Ft)</t>
  </si>
  <si>
    <t>Kiemelt támogatásra vonatkozó paraméterek</t>
  </si>
  <si>
    <t>Forgalmazó</t>
  </si>
  <si>
    <t>Forg. Eng. jogosult</t>
  </si>
  <si>
    <t>4 havi DOT forg</t>
  </si>
  <si>
    <t>DOT%</t>
  </si>
  <si>
    <t>Kimelt támogatási kategória (%)</t>
  </si>
  <si>
    <t>Kiemelt támogatási összeg (Ft)</t>
  </si>
  <si>
    <t>Térítési díj kiemelt támogatás esetén (Ft)</t>
  </si>
  <si>
    <t>Vonatkozó indikációs pont (Eü. pont)</t>
  </si>
  <si>
    <t>TTT</t>
  </si>
  <si>
    <t>L02AE EÜ100 1</t>
  </si>
  <si>
    <t>OGYI-T-21283/01</t>
  </si>
  <si>
    <t>LEUPRORELIN SANDOZ 3,6 MG IMPLANTÁTUM</t>
  </si>
  <si>
    <t>1x előretöltött fecskendőben</t>
  </si>
  <si>
    <t>L02AE02</t>
  </si>
  <si>
    <t>leuprorelin</t>
  </si>
  <si>
    <t>8/h1, 8/h2.</t>
  </si>
  <si>
    <t>Sandoz Hungária Kereskedelmi Kft.</t>
  </si>
  <si>
    <t>OGYI-T-23209/01</t>
  </si>
  <si>
    <t>ZILDALIS 3,6 MG IMPLANTÁTUM ELŐRETÖLTÖTT FECSKENDŐBEN</t>
  </si>
  <si>
    <t>L02AE03</t>
  </si>
  <si>
    <t>goserelin</t>
  </si>
  <si>
    <t>8/c, 8/h1, 8/h2, 24</t>
  </si>
  <si>
    <t>TEVA Gyógyszergyár Zrt.</t>
  </si>
  <si>
    <t>OGYI-T-22202/01</t>
  </si>
  <si>
    <t>POLITRATE DEPOT 3,75 MG POR ÉS OLDÓSZER RETARD SZUSZPENZIÓS INJEKCIÓHOZ</t>
  </si>
  <si>
    <t>1x injekciós üvegben +oldószert tart.előretöltött fecskendő+1 db. illesztő szerkezet+1 db.steril tű</t>
  </si>
  <si>
    <t>Richter Gedeon Vegyészeti Gyár NyRt.</t>
  </si>
  <si>
    <t>OGYI-T-22933/01</t>
  </si>
  <si>
    <t>RESELIGO 3,6 MG IMPLANTÁTUM ELŐRETÖLTÖTT FECSKENDŐBEN</t>
  </si>
  <si>
    <t>8/c, 8/h1, 24</t>
  </si>
  <si>
    <t>Aramis Pharma Kft.</t>
  </si>
  <si>
    <t>Alvogen IPCo S.ar.l</t>
  </si>
  <si>
    <t>OGYI-T-10009/03</t>
  </si>
  <si>
    <t>ELIGARD 7,5 MG POR ÉS OLDÓSZER OLDATOS INJEKCIÓHOZ</t>
  </si>
  <si>
    <t>1x tálcás csomogalásban</t>
  </si>
  <si>
    <t>8/h1</t>
  </si>
  <si>
    <t>Astellas Pharma Kft.</t>
  </si>
  <si>
    <t>OGYI-T-08169/01</t>
  </si>
  <si>
    <t>DIPHERELINE SR 3,75 MG POR ÉS OLDÓSZER RETARD SZUSZPENZIÓS INJEKCIÓHOZ</t>
  </si>
  <si>
    <t>1x porampulla+oldószerampulla</t>
  </si>
  <si>
    <t>L02AE04</t>
  </si>
  <si>
    <t>triptorelin</t>
  </si>
  <si>
    <t>8/h1, 24</t>
  </si>
  <si>
    <t>Ipsen Pharma SAS Magyarországi Kereskedelmi Képviselet</t>
  </si>
  <si>
    <t xml:space="preserve">Ipsen Pharma S.A.S </t>
  </si>
  <si>
    <t>OGYI-T-05310/01</t>
  </si>
  <si>
    <t>DECAPEPTYL DEPOT POR ÉS OLDÓSZER SZUSZPENZIÓS INJEKCIÓHOZ</t>
  </si>
  <si>
    <t>1x porampulla</t>
  </si>
  <si>
    <t>8/h1,24</t>
  </si>
  <si>
    <t>Ferring Magyarország Kft.</t>
  </si>
  <si>
    <t>OGYI-T-10040/01</t>
  </si>
  <si>
    <t>LUCRIN PDS DEPOT 3,75 MG POR ÉS OLDÓSZER SZUSZPENZIÓS INJEKCIÓHOZ ELŐRETÖLTÖTT FECSKENDŐBEN</t>
  </si>
  <si>
    <t>AbbVie Kft.</t>
  </si>
  <si>
    <t>OGYI-T-01976/01</t>
  </si>
  <si>
    <t>ZOLADEX DEPOT 3,6 MG IMPLANTÁTUM ELŐRETÖLTÖTT FECSKENDŐBEN</t>
  </si>
  <si>
    <t>AstraZeneca Kft.</t>
  </si>
  <si>
    <t>L02AE EÜ100 2</t>
  </si>
  <si>
    <t>OGYI-T-23707/01</t>
  </si>
  <si>
    <t>LEUPRORELIN PHARMACENTER 11,25 MG IMPLANTÁTUM ELŐRETÖLTÖTT FECSKENDŐBEN</t>
  </si>
  <si>
    <t>1x előretöltött fecskendőben tasakban</t>
  </si>
  <si>
    <t>8/h1, 8/h2</t>
  </si>
  <si>
    <t>Pharmacenter Europe Kft.</t>
  </si>
  <si>
    <t>OGYI-T-21283/02</t>
  </si>
  <si>
    <t>LEUPRORELIN SANDOZ 5 MG IMPLANTÁTUM</t>
  </si>
  <si>
    <t>OGYI-T-22202/02</t>
  </si>
  <si>
    <t>POLITRATE DEPOT 22,5 MG POR ÉS OLDÓSZER RETARD SZUSZPENZIÓS INJEKCIÓHOZ</t>
  </si>
  <si>
    <t>1x injekciós üvegben +oldószeres fecskendő+adapter+tű</t>
  </si>
  <si>
    <t>OGYI-T-22933/03</t>
  </si>
  <si>
    <t>RESELIGO 10,8 MG IMPLANTÁTUM ELŐRETÖLTÖTT FECSKENDŐBEN</t>
  </si>
  <si>
    <t>OGYI-T-10010/03</t>
  </si>
  <si>
    <t>ELIGARD 22,5 MG POR ÉS OLDÓSZER OLDATOS INJEKCIÓHOZ</t>
  </si>
  <si>
    <t>OGYI-T-10010/07</t>
  </si>
  <si>
    <t>ELIGARD 45 MG POR ÉS OLDÓSZER OLDATOS INJEKCIÓHOZ</t>
  </si>
  <si>
    <t>OGYI-T-09082/01</t>
  </si>
  <si>
    <t>DIPHERELINE SR 11,25 MG POR ÉS OLDÓSZER RETARD SZUSZPENZIÓS INJEKCIÓHOZ</t>
  </si>
  <si>
    <t>1x porampulla+oldószerampulla 1 porampulla+1 oldószer ampulla+szerelék</t>
  </si>
  <si>
    <t>OGYI-T-10040/02</t>
  </si>
  <si>
    <t>LUCRIN PDS DEPOT 11,25 MG POR ÉS OLDÓSZER SZUSZPENZIÓS INJEKCIÓHOZ ELŐRETÖLTÖTT FECSKENDŐBEN</t>
  </si>
  <si>
    <t>8/c,8/h1</t>
  </si>
  <si>
    <t>OGYI-T-01976/02</t>
  </si>
  <si>
    <t>ZOLADEX DEPOT 10,8 MG IMPLANTÁTUM ELŐRETÖLTÖTT FECSKENDŐBEN</t>
  </si>
  <si>
    <t>2021/június</t>
  </si>
  <si>
    <t>2021/május</t>
  </si>
  <si>
    <t>2021/április</t>
  </si>
  <si>
    <t>2021/március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</si>
</sst>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F_t_-;\-* #,##0.00\ _F_t_-;_-* &quot;-&quot;??\ _F_t_-;_-@_-"/>
    <numFmt numFmtId="165" formatCode="_-* #,##0\ _F_t_-;\-* #,##0\ _F_t_-;_-* &quot;-&quot;??\ _F_t_-;_-@_-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Times New Roman"/>
      <family val="1"/>
      <charset val="238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1"/>
      <color rgb="FF000000"/>
      <name val="Calibri"/>
      <family val="2"/>
      <charset val="238"/>
    </font>
    <font>
      <b/>
      <sz val="10"/>
      <color rgb="FF00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</font>
    <font>
      <b/>
      <sz val="10"/>
      <name val="Calibri"/>
      <family val="2"/>
      <charset val="238"/>
    </font>
    <font>
      <sz val="10"/>
      <color rgb="FF000000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u/>
      <sz val="10"/>
      <color rgb="FF000000"/>
      <name val="Calibri"/>
      <family val="2"/>
      <charset val="238"/>
    </font>
    <font>
      <b/>
      <u/>
      <sz val="10"/>
      <name val="Calibri"/>
      <family val="2"/>
      <charset val="238"/>
    </font>
    <font>
      <u/>
      <sz val="10"/>
      <color rgb="FF000000"/>
      <name val="Calibri"/>
      <family val="2"/>
      <charset val="238"/>
    </font>
    <font>
      <u/>
      <sz val="11"/>
      <color theme="1"/>
      <name val="Calibri"/>
      <family val="2"/>
      <charset val="238"/>
      <scheme val="minor"/>
    </font>
    <font>
      <u/>
      <sz val="10"/>
      <color theme="1"/>
      <name val="Calibri"/>
      <family val="2"/>
      <charset val="238"/>
      <scheme val="minor"/>
    </font>
    <font>
      <b/>
      <u/>
      <sz val="10"/>
      <color theme="1"/>
      <name val="Calibri"/>
      <family val="2"/>
      <charset val="238"/>
    </font>
    <font>
      <b/>
      <u/>
      <sz val="10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000000"/>
      </patternFill>
    </fill>
    <fill>
      <patternFill patternType="solid">
        <fgColor theme="9" tint="0.79998168889431442"/>
        <bgColor indexed="64"/>
      </patternFill>
    </fill>
  </fills>
  <borders count="20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4" fillId="0" borderId="0"/>
  </cellStyleXfs>
  <cellXfs count="98">
    <xf numFmtId="0" fontId="0" fillId="0" borderId="0" xfId="0"/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5" fillId="0" borderId="0" xfId="0" applyFont="1" applyBorder="1"/>
    <xf numFmtId="165" fontId="5" fillId="0" borderId="0" xfId="1" applyNumberFormat="1" applyFont="1" applyBorder="1"/>
    <xf numFmtId="164" fontId="5" fillId="0" borderId="0" xfId="1" applyNumberFormat="1" applyFont="1" applyBorder="1"/>
    <xf numFmtId="165" fontId="6" fillId="0" borderId="6" xfId="4" applyNumberFormat="1" applyFont="1" applyFill="1" applyBorder="1" applyAlignment="1">
      <alignment horizontal="center"/>
    </xf>
    <xf numFmtId="0" fontId="7" fillId="0" borderId="0" xfId="0" applyFont="1"/>
    <xf numFmtId="0" fontId="8" fillId="0" borderId="6" xfId="0" applyFont="1" applyFill="1" applyBorder="1"/>
    <xf numFmtId="165" fontId="8" fillId="0" borderId="6" xfId="1" applyNumberFormat="1" applyFont="1" applyFill="1" applyBorder="1"/>
    <xf numFmtId="165" fontId="9" fillId="0" borderId="6" xfId="1" applyNumberFormat="1" applyFont="1" applyFill="1" applyBorder="1"/>
    <xf numFmtId="164" fontId="9" fillId="0" borderId="6" xfId="1" applyNumberFormat="1" applyFont="1" applyFill="1" applyBorder="1" applyAlignment="1">
      <alignment horizontal="right"/>
    </xf>
    <xf numFmtId="165" fontId="8" fillId="0" borderId="3" xfId="1" applyNumberFormat="1" applyFont="1" applyFill="1" applyBorder="1"/>
    <xf numFmtId="0" fontId="8" fillId="0" borderId="6" xfId="3" applyFont="1" applyFill="1" applyBorder="1" applyAlignment="1"/>
    <xf numFmtId="0" fontId="8" fillId="0" borderId="5" xfId="0" applyFont="1" applyFill="1" applyBorder="1"/>
    <xf numFmtId="165" fontId="10" fillId="0" borderId="6" xfId="1" applyNumberFormat="1" applyFont="1" applyFill="1" applyBorder="1"/>
    <xf numFmtId="10" fontId="8" fillId="0" borderId="6" xfId="2" applyNumberFormat="1" applyFont="1" applyFill="1" applyBorder="1"/>
    <xf numFmtId="0" fontId="9" fillId="0" borderId="6" xfId="0" applyFont="1" applyFill="1" applyBorder="1"/>
    <xf numFmtId="0" fontId="8" fillId="0" borderId="15" xfId="0" applyFont="1" applyBorder="1"/>
    <xf numFmtId="0" fontId="8" fillId="0" borderId="16" xfId="0" applyFont="1" applyBorder="1"/>
    <xf numFmtId="0" fontId="8" fillId="0" borderId="6" xfId="0" applyFont="1" applyBorder="1"/>
    <xf numFmtId="0" fontId="8" fillId="0" borderId="17" xfId="0" applyFont="1" applyBorder="1"/>
    <xf numFmtId="165" fontId="8" fillId="0" borderId="6" xfId="1" applyNumberFormat="1" applyFont="1" applyFill="1" applyBorder="1" applyAlignment="1">
      <alignment horizontal="right"/>
    </xf>
    <xf numFmtId="165" fontId="9" fillId="0" borderId="15" xfId="1" applyNumberFormat="1" applyFont="1" applyFill="1" applyBorder="1"/>
    <xf numFmtId="0" fontId="8" fillId="0" borderId="0" xfId="0" applyFont="1" applyFill="1" applyBorder="1"/>
    <xf numFmtId="165" fontId="8" fillId="0" borderId="0" xfId="1" applyNumberFormat="1" applyFont="1" applyFill="1" applyBorder="1"/>
    <xf numFmtId="0" fontId="8" fillId="0" borderId="12" xfId="0" applyFont="1" applyFill="1" applyBorder="1"/>
    <xf numFmtId="0" fontId="8" fillId="0" borderId="12" xfId="3" applyFont="1" applyFill="1" applyBorder="1" applyAlignment="1"/>
    <xf numFmtId="0" fontId="8" fillId="0" borderId="12" xfId="3" applyNumberFormat="1" applyFont="1" applyFill="1" applyBorder="1" applyAlignment="1"/>
    <xf numFmtId="165" fontId="8" fillId="0" borderId="12" xfId="1" applyNumberFormat="1" applyFont="1" applyFill="1" applyBorder="1" applyAlignment="1">
      <alignment horizontal="right"/>
    </xf>
    <xf numFmtId="165" fontId="9" fillId="0" borderId="12" xfId="1" applyNumberFormat="1" applyFont="1" applyFill="1" applyBorder="1" applyAlignment="1">
      <alignment horizontal="right"/>
    </xf>
    <xf numFmtId="164" fontId="9" fillId="0" borderId="12" xfId="1" applyNumberFormat="1" applyFont="1" applyFill="1" applyBorder="1" applyAlignment="1">
      <alignment horizontal="right"/>
    </xf>
    <xf numFmtId="165" fontId="8" fillId="0" borderId="13" xfId="1" applyNumberFormat="1" applyFont="1" applyFill="1" applyBorder="1"/>
    <xf numFmtId="0" fontId="8" fillId="0" borderId="14" xfId="3" applyFont="1" applyFill="1" applyBorder="1" applyAlignment="1"/>
    <xf numFmtId="0" fontId="11" fillId="0" borderId="10" xfId="0" applyFont="1" applyFill="1" applyBorder="1"/>
    <xf numFmtId="165" fontId="10" fillId="0" borderId="10" xfId="1" applyNumberFormat="1" applyFont="1" applyFill="1" applyBorder="1"/>
    <xf numFmtId="165" fontId="12" fillId="0" borderId="10" xfId="1" applyNumberFormat="1" applyFont="1" applyFill="1" applyBorder="1"/>
    <xf numFmtId="164" fontId="12" fillId="0" borderId="10" xfId="1" applyNumberFormat="1" applyFont="1" applyFill="1" applyBorder="1" applyAlignment="1">
      <alignment horizontal="right"/>
    </xf>
    <xf numFmtId="165" fontId="10" fillId="0" borderId="11" xfId="1" applyNumberFormat="1" applyFont="1" applyFill="1" applyBorder="1"/>
    <xf numFmtId="0" fontId="11" fillId="0" borderId="10" xfId="0" applyFont="1" applyBorder="1"/>
    <xf numFmtId="0" fontId="11" fillId="0" borderId="9" xfId="0" applyFont="1" applyFill="1" applyBorder="1"/>
    <xf numFmtId="0" fontId="11" fillId="0" borderId="6" xfId="0" applyFont="1" applyFill="1" applyBorder="1"/>
    <xf numFmtId="0" fontId="11" fillId="0" borderId="0" xfId="0" applyFont="1" applyFill="1" applyBorder="1"/>
    <xf numFmtId="0" fontId="12" fillId="0" borderId="6" xfId="0" applyFont="1" applyFill="1" applyBorder="1"/>
    <xf numFmtId="165" fontId="12" fillId="0" borderId="6" xfId="1" applyNumberFormat="1" applyFont="1" applyFill="1" applyBorder="1"/>
    <xf numFmtId="165" fontId="10" fillId="0" borderId="0" xfId="1" applyNumberFormat="1" applyFont="1" applyFill="1" applyBorder="1"/>
    <xf numFmtId="165" fontId="8" fillId="0" borderId="2" xfId="1" applyNumberFormat="1" applyFont="1" applyFill="1" applyBorder="1"/>
    <xf numFmtId="10" fontId="8" fillId="0" borderId="2" xfId="2" applyNumberFormat="1" applyFont="1" applyFill="1" applyBorder="1"/>
    <xf numFmtId="10" fontId="10" fillId="0" borderId="10" xfId="2" applyNumberFormat="1" applyFont="1" applyFill="1" applyBorder="1"/>
    <xf numFmtId="10" fontId="10" fillId="0" borderId="6" xfId="2" applyNumberFormat="1" applyFont="1" applyFill="1" applyBorder="1"/>
    <xf numFmtId="0" fontId="11" fillId="0" borderId="6" xfId="0" applyFont="1" applyBorder="1"/>
    <xf numFmtId="165" fontId="10" fillId="0" borderId="6" xfId="1" applyNumberFormat="1" applyFont="1" applyBorder="1"/>
    <xf numFmtId="0" fontId="7" fillId="0" borderId="6" xfId="0" applyFont="1" applyBorder="1"/>
    <xf numFmtId="165" fontId="1" fillId="0" borderId="6" xfId="1" applyNumberFormat="1" applyFont="1" applyFill="1" applyBorder="1"/>
    <xf numFmtId="165" fontId="13" fillId="0" borderId="6" xfId="1" applyNumberFormat="1" applyFont="1" applyFill="1" applyBorder="1"/>
    <xf numFmtId="10" fontId="13" fillId="0" borderId="6" xfId="2" applyNumberFormat="1" applyFont="1" applyFill="1" applyBorder="1"/>
    <xf numFmtId="165" fontId="1" fillId="0" borderId="12" xfId="1" applyNumberFormat="1" applyFont="1" applyFill="1" applyBorder="1"/>
    <xf numFmtId="10" fontId="13" fillId="0" borderId="12" xfId="2" applyNumberFormat="1" applyFont="1" applyFill="1" applyBorder="1"/>
    <xf numFmtId="165" fontId="1" fillId="0" borderId="10" xfId="1" applyNumberFormat="1" applyFont="1" applyFill="1" applyBorder="1"/>
    <xf numFmtId="10" fontId="13" fillId="0" borderId="10" xfId="2" applyNumberFormat="1" applyFont="1" applyFill="1" applyBorder="1"/>
    <xf numFmtId="164" fontId="12" fillId="0" borderId="6" xfId="1" applyNumberFormat="1" applyFont="1" applyFill="1" applyBorder="1" applyAlignment="1">
      <alignment horizontal="right"/>
    </xf>
    <xf numFmtId="0" fontId="7" fillId="0" borderId="19" xfId="0" applyFont="1" applyBorder="1"/>
    <xf numFmtId="165" fontId="3" fillId="2" borderId="2" xfId="1" applyNumberFormat="1" applyFont="1" applyFill="1" applyBorder="1" applyAlignment="1">
      <alignment horizontal="center" vertical="center" wrapText="1"/>
    </xf>
    <xf numFmtId="165" fontId="3" fillId="2" borderId="7" xfId="1" applyNumberFormat="1" applyFont="1" applyFill="1" applyBorder="1" applyAlignment="1">
      <alignment horizontal="center" vertical="center" wrapText="1"/>
    </xf>
    <xf numFmtId="165" fontId="3" fillId="2" borderId="10" xfId="1" applyNumberFormat="1" applyFont="1" applyFill="1" applyBorder="1" applyAlignment="1">
      <alignment horizontal="center" vertical="center" wrapText="1"/>
    </xf>
    <xf numFmtId="165" fontId="3" fillId="2" borderId="6" xfId="1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right" vertical="center" wrapText="1"/>
    </xf>
    <xf numFmtId="0" fontId="3" fillId="2" borderId="4" xfId="0" applyFont="1" applyFill="1" applyBorder="1" applyAlignment="1">
      <alignment horizontal="right" vertical="center" wrapText="1"/>
    </xf>
    <xf numFmtId="0" fontId="3" fillId="2" borderId="5" xfId="0" applyFont="1" applyFill="1" applyBorder="1" applyAlignment="1">
      <alignment horizontal="righ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14" fillId="0" borderId="6" xfId="0" applyFont="1" applyFill="1" applyBorder="1"/>
    <xf numFmtId="165" fontId="14" fillId="0" borderId="6" xfId="1" applyNumberFormat="1" applyFont="1" applyFill="1" applyBorder="1"/>
    <xf numFmtId="164" fontId="15" fillId="0" borderId="6" xfId="1" applyNumberFormat="1" applyFont="1" applyFill="1" applyBorder="1" applyAlignment="1">
      <alignment horizontal="right"/>
    </xf>
    <xf numFmtId="165" fontId="17" fillId="0" borderId="6" xfId="1" applyNumberFormat="1" applyFont="1" applyFill="1" applyBorder="1"/>
    <xf numFmtId="10" fontId="14" fillId="0" borderId="6" xfId="2" applyNumberFormat="1" applyFont="1" applyFill="1" applyBorder="1"/>
    <xf numFmtId="0" fontId="18" fillId="0" borderId="6" xfId="0" applyFont="1" applyBorder="1"/>
    <xf numFmtId="0" fontId="19" fillId="0" borderId="12" xfId="0" applyFont="1" applyFill="1" applyBorder="1"/>
    <xf numFmtId="0" fontId="14" fillId="0" borderId="12" xfId="3" applyFont="1" applyFill="1" applyBorder="1" applyAlignment="1"/>
    <xf numFmtId="0" fontId="14" fillId="0" borderId="12" xfId="3" applyNumberFormat="1" applyFont="1" applyFill="1" applyBorder="1" applyAlignment="1"/>
    <xf numFmtId="165" fontId="14" fillId="0" borderId="12" xfId="1" applyNumberFormat="1" applyFont="1" applyFill="1" applyBorder="1" applyAlignment="1">
      <alignment horizontal="right"/>
    </xf>
    <xf numFmtId="164" fontId="15" fillId="0" borderId="12" xfId="1" applyNumberFormat="1" applyFont="1" applyFill="1" applyBorder="1" applyAlignment="1">
      <alignment horizontal="right"/>
    </xf>
    <xf numFmtId="165" fontId="14" fillId="0" borderId="12" xfId="1" applyNumberFormat="1" applyFont="1" applyFill="1" applyBorder="1"/>
    <xf numFmtId="0" fontId="14" fillId="0" borderId="12" xfId="0" applyFont="1" applyFill="1" applyBorder="1"/>
    <xf numFmtId="165" fontId="17" fillId="0" borderId="12" xfId="1" applyNumberFormat="1" applyFont="1" applyFill="1" applyBorder="1"/>
    <xf numFmtId="10" fontId="14" fillId="0" borderId="12" xfId="2" applyNumberFormat="1" applyFont="1" applyFill="1" applyBorder="1"/>
    <xf numFmtId="0" fontId="20" fillId="0" borderId="18" xfId="0" applyFont="1" applyBorder="1"/>
    <xf numFmtId="165" fontId="16" fillId="3" borderId="6" xfId="1" applyNumberFormat="1" applyFont="1" applyFill="1" applyBorder="1"/>
    <xf numFmtId="165" fontId="14" fillId="3" borderId="12" xfId="1" applyNumberFormat="1" applyFont="1" applyFill="1" applyBorder="1" applyAlignment="1">
      <alignment horizontal="right"/>
    </xf>
  </cellXfs>
  <cellStyles count="5">
    <cellStyle name="Ezres" xfId="1" builtinId="3"/>
    <cellStyle name="Normál" xfId="0" builtinId="0"/>
    <cellStyle name="Normál_Munka1" xfId="3"/>
    <cellStyle name="Normál_Munka2" xfId="4"/>
    <cellStyle name="Százalék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5"/>
  <sheetViews>
    <sheetView tabSelected="1" topLeftCell="F1" zoomScaleNormal="100" workbookViewId="0">
      <selection activeCell="K9" sqref="K9"/>
    </sheetView>
  </sheetViews>
  <sheetFormatPr defaultRowHeight="15" x14ac:dyDescent="0.25"/>
  <cols>
    <col min="1" max="1" width="13.5703125" bestFit="1" customWidth="1"/>
    <col min="2" max="2" width="18.85546875" bestFit="1" customWidth="1"/>
    <col min="3" max="3" width="10" bestFit="1" customWidth="1"/>
    <col min="4" max="4" width="98.5703125" bestFit="1" customWidth="1"/>
    <col min="5" max="5" width="46" customWidth="1"/>
    <col min="6" max="6" width="8.5703125" bestFit="1" customWidth="1"/>
    <col min="7" max="7" width="11" bestFit="1" customWidth="1"/>
    <col min="8" max="8" width="15.7109375" bestFit="1" customWidth="1"/>
    <col min="9" max="9" width="23" bestFit="1" customWidth="1"/>
    <col min="10" max="10" width="27.5703125" bestFit="1" customWidth="1"/>
    <col min="11" max="11" width="24.42578125" bestFit="1" customWidth="1"/>
    <col min="12" max="12" width="30.42578125" bestFit="1" customWidth="1"/>
    <col min="13" max="13" width="29.28515625" bestFit="1" customWidth="1"/>
    <col min="14" max="14" width="38.85546875" bestFit="1" customWidth="1"/>
    <col min="15" max="15" width="34.85546875" bestFit="1" customWidth="1"/>
    <col min="16" max="16" width="53.7109375" bestFit="1" customWidth="1"/>
    <col min="17" max="17" width="35.7109375" bestFit="1" customWidth="1"/>
    <col min="18" max="21" width="16" customWidth="1"/>
    <col min="22" max="22" width="15.7109375" bestFit="1" customWidth="1"/>
    <col min="23" max="23" width="16.28515625" customWidth="1"/>
  </cols>
  <sheetData>
    <row r="1" spans="1:23" s="8" customFormat="1" ht="12.75" x14ac:dyDescent="0.2">
      <c r="A1" s="78" t="s">
        <v>0</v>
      </c>
      <c r="B1" s="67" t="s">
        <v>1</v>
      </c>
      <c r="C1" s="1"/>
      <c r="D1" s="67" t="s">
        <v>2</v>
      </c>
      <c r="E1" s="67" t="s">
        <v>3</v>
      </c>
      <c r="F1" s="67" t="s">
        <v>4</v>
      </c>
      <c r="G1" s="67" t="s">
        <v>5</v>
      </c>
      <c r="H1" s="63" t="s">
        <v>6</v>
      </c>
      <c r="I1" s="63" t="s">
        <v>7</v>
      </c>
      <c r="J1" s="67" t="s">
        <v>8</v>
      </c>
      <c r="K1" s="63" t="s">
        <v>9</v>
      </c>
      <c r="L1" s="75" t="s">
        <v>10</v>
      </c>
      <c r="M1" s="76"/>
      <c r="N1" s="76"/>
      <c r="O1" s="77"/>
      <c r="P1" s="67" t="s">
        <v>11</v>
      </c>
      <c r="Q1" s="67" t="s">
        <v>12</v>
      </c>
      <c r="R1" s="63" t="s">
        <v>95</v>
      </c>
      <c r="S1" s="63" t="s">
        <v>94</v>
      </c>
      <c r="T1" s="63" t="s">
        <v>93</v>
      </c>
      <c r="U1" s="63" t="s">
        <v>92</v>
      </c>
      <c r="V1" s="63" t="s">
        <v>13</v>
      </c>
      <c r="W1" s="66" t="s">
        <v>14</v>
      </c>
    </row>
    <row r="2" spans="1:23" s="8" customFormat="1" ht="12.75" x14ac:dyDescent="0.2">
      <c r="A2" s="78"/>
      <c r="B2" s="72"/>
      <c r="C2" s="2"/>
      <c r="D2" s="72"/>
      <c r="E2" s="72"/>
      <c r="F2" s="72"/>
      <c r="G2" s="72"/>
      <c r="H2" s="64"/>
      <c r="I2" s="64"/>
      <c r="J2" s="72"/>
      <c r="K2" s="64"/>
      <c r="L2" s="67" t="s">
        <v>15</v>
      </c>
      <c r="M2" s="67" t="s">
        <v>16</v>
      </c>
      <c r="N2" s="69" t="s">
        <v>17</v>
      </c>
      <c r="O2" s="71" t="s">
        <v>18</v>
      </c>
      <c r="P2" s="73"/>
      <c r="Q2" s="72"/>
      <c r="R2" s="64"/>
      <c r="S2" s="64"/>
      <c r="T2" s="64"/>
      <c r="U2" s="64"/>
      <c r="V2" s="64"/>
      <c r="W2" s="66"/>
    </row>
    <row r="3" spans="1:23" s="8" customFormat="1" ht="12.75" x14ac:dyDescent="0.2">
      <c r="A3" s="79"/>
      <c r="B3" s="68"/>
      <c r="C3" s="3" t="s">
        <v>19</v>
      </c>
      <c r="D3" s="68"/>
      <c r="E3" s="68"/>
      <c r="F3" s="68"/>
      <c r="G3" s="68"/>
      <c r="H3" s="65"/>
      <c r="I3" s="65"/>
      <c r="J3" s="68"/>
      <c r="K3" s="65"/>
      <c r="L3" s="68"/>
      <c r="M3" s="68"/>
      <c r="N3" s="70"/>
      <c r="O3" s="71"/>
      <c r="P3" s="74"/>
      <c r="Q3" s="68"/>
      <c r="R3" s="65"/>
      <c r="S3" s="65"/>
      <c r="T3" s="65"/>
      <c r="U3" s="65"/>
      <c r="V3" s="65"/>
      <c r="W3" s="66"/>
    </row>
    <row r="4" spans="1:23" s="8" customFormat="1" x14ac:dyDescent="0.25">
      <c r="A4" s="9" t="s">
        <v>20</v>
      </c>
      <c r="B4" s="9" t="s">
        <v>21</v>
      </c>
      <c r="C4" s="9">
        <v>210419091</v>
      </c>
      <c r="D4" s="9" t="s">
        <v>22</v>
      </c>
      <c r="E4" s="9" t="s">
        <v>23</v>
      </c>
      <c r="F4" s="9" t="s">
        <v>24</v>
      </c>
      <c r="G4" s="9" t="s">
        <v>25</v>
      </c>
      <c r="H4" s="10">
        <v>18471</v>
      </c>
      <c r="I4" s="10">
        <v>21288</v>
      </c>
      <c r="J4" s="11">
        <v>28</v>
      </c>
      <c r="K4" s="12">
        <f>I4/J4</f>
        <v>760.28571428571433</v>
      </c>
      <c r="L4" s="9">
        <v>100</v>
      </c>
      <c r="M4" s="10">
        <v>20988</v>
      </c>
      <c r="N4" s="13">
        <v>300</v>
      </c>
      <c r="O4" s="14" t="s">
        <v>26</v>
      </c>
      <c r="P4" s="15" t="s">
        <v>27</v>
      </c>
      <c r="Q4" s="9" t="s">
        <v>27</v>
      </c>
      <c r="R4" s="54">
        <v>0</v>
      </c>
      <c r="S4" s="54">
        <v>0</v>
      </c>
      <c r="T4" s="54">
        <v>0</v>
      </c>
      <c r="U4" s="54">
        <v>0</v>
      </c>
      <c r="V4" s="54">
        <f>SUM(R4:U4)</f>
        <v>0</v>
      </c>
      <c r="W4" s="56">
        <v>4.2268404367735117E-4</v>
      </c>
    </row>
    <row r="5" spans="1:23" s="8" customFormat="1" x14ac:dyDescent="0.25">
      <c r="A5" s="18" t="s">
        <v>20</v>
      </c>
      <c r="B5" s="19" t="s">
        <v>28</v>
      </c>
      <c r="C5" s="20">
        <v>210816748</v>
      </c>
      <c r="D5" s="21" t="s">
        <v>29</v>
      </c>
      <c r="E5" s="22" t="s">
        <v>23</v>
      </c>
      <c r="F5" s="19" t="s">
        <v>30</v>
      </c>
      <c r="G5" s="20" t="s">
        <v>31</v>
      </c>
      <c r="H5" s="10">
        <v>18807</v>
      </c>
      <c r="I5" s="23">
        <v>21656</v>
      </c>
      <c r="J5" s="24">
        <v>28</v>
      </c>
      <c r="K5" s="12">
        <f t="shared" ref="K5:K24" si="0">I5/J5</f>
        <v>773.42857142857144</v>
      </c>
      <c r="L5" s="25">
        <v>100</v>
      </c>
      <c r="M5" s="23">
        <v>21356</v>
      </c>
      <c r="N5" s="26">
        <v>300</v>
      </c>
      <c r="O5" s="21" t="s">
        <v>32</v>
      </c>
      <c r="P5" s="22" t="s">
        <v>33</v>
      </c>
      <c r="Q5" s="19" t="s">
        <v>33</v>
      </c>
      <c r="R5" s="54">
        <v>1624</v>
      </c>
      <c r="S5" s="54">
        <v>1708</v>
      </c>
      <c r="T5" s="54">
        <v>1820</v>
      </c>
      <c r="U5" s="54">
        <v>1540</v>
      </c>
      <c r="V5" s="54">
        <f t="shared" ref="V5:V13" si="1">SUM(R5:U5)</f>
        <v>6692</v>
      </c>
      <c r="W5" s="56">
        <v>1.9443466009158153E-2</v>
      </c>
    </row>
    <row r="6" spans="1:23" s="62" customFormat="1" ht="15.75" thickBot="1" x14ac:dyDescent="0.3">
      <c r="A6" s="27" t="s">
        <v>20</v>
      </c>
      <c r="B6" s="28" t="s">
        <v>34</v>
      </c>
      <c r="C6" s="29">
        <v>210622335</v>
      </c>
      <c r="D6" s="28" t="s">
        <v>35</v>
      </c>
      <c r="E6" s="28" t="s">
        <v>36</v>
      </c>
      <c r="F6" s="28" t="s">
        <v>24</v>
      </c>
      <c r="G6" s="28" t="s">
        <v>25</v>
      </c>
      <c r="H6" s="30">
        <v>18887</v>
      </c>
      <c r="I6" s="30">
        <v>21743</v>
      </c>
      <c r="J6" s="31">
        <v>28</v>
      </c>
      <c r="K6" s="32">
        <f t="shared" si="0"/>
        <v>776.53571428571433</v>
      </c>
      <c r="L6" s="27">
        <v>100</v>
      </c>
      <c r="M6" s="30">
        <v>21443</v>
      </c>
      <c r="N6" s="33">
        <v>300</v>
      </c>
      <c r="O6" s="28" t="s">
        <v>26</v>
      </c>
      <c r="P6" s="34" t="s">
        <v>37</v>
      </c>
      <c r="Q6" s="28" t="s">
        <v>37</v>
      </c>
      <c r="R6" s="57">
        <v>5768</v>
      </c>
      <c r="S6" s="57">
        <v>5124</v>
      </c>
      <c r="T6" s="57">
        <v>4648</v>
      </c>
      <c r="U6" s="57">
        <v>5348</v>
      </c>
      <c r="V6" s="57">
        <f t="shared" si="1"/>
        <v>20888</v>
      </c>
      <c r="W6" s="58">
        <v>5.2483268756604438E-2</v>
      </c>
    </row>
    <row r="7" spans="1:23" s="8" customFormat="1" x14ac:dyDescent="0.25">
      <c r="A7" s="35" t="s">
        <v>20</v>
      </c>
      <c r="B7" s="35" t="s">
        <v>38</v>
      </c>
      <c r="C7" s="35">
        <v>210730544</v>
      </c>
      <c r="D7" s="35" t="s">
        <v>39</v>
      </c>
      <c r="E7" s="35" t="s">
        <v>23</v>
      </c>
      <c r="F7" s="35" t="s">
        <v>30</v>
      </c>
      <c r="G7" s="35" t="s">
        <v>31</v>
      </c>
      <c r="H7" s="36">
        <v>23611</v>
      </c>
      <c r="I7" s="36">
        <v>26922</v>
      </c>
      <c r="J7" s="37">
        <v>28</v>
      </c>
      <c r="K7" s="38">
        <f t="shared" si="0"/>
        <v>961.5</v>
      </c>
      <c r="L7" s="35">
        <v>100</v>
      </c>
      <c r="M7" s="36">
        <v>26622</v>
      </c>
      <c r="N7" s="39">
        <v>300</v>
      </c>
      <c r="O7" s="40" t="s">
        <v>40</v>
      </c>
      <c r="P7" s="41" t="s">
        <v>41</v>
      </c>
      <c r="Q7" s="35" t="s">
        <v>42</v>
      </c>
      <c r="R7" s="59">
        <v>24500</v>
      </c>
      <c r="S7" s="59">
        <v>22456</v>
      </c>
      <c r="T7" s="59">
        <v>21140</v>
      </c>
      <c r="U7" s="59">
        <v>23380</v>
      </c>
      <c r="V7" s="59">
        <f t="shared" si="1"/>
        <v>91476</v>
      </c>
      <c r="W7" s="60">
        <v>0.21120112715744982</v>
      </c>
    </row>
    <row r="8" spans="1:23" s="8" customFormat="1" x14ac:dyDescent="0.25">
      <c r="A8" s="42" t="s">
        <v>20</v>
      </c>
      <c r="B8" s="42" t="s">
        <v>43</v>
      </c>
      <c r="C8" s="42">
        <v>210230706</v>
      </c>
      <c r="D8" s="42" t="s">
        <v>44</v>
      </c>
      <c r="E8" s="42" t="s">
        <v>45</v>
      </c>
      <c r="F8" s="42" t="s">
        <v>24</v>
      </c>
      <c r="G8" s="42" t="s">
        <v>25</v>
      </c>
      <c r="H8" s="16">
        <v>24382</v>
      </c>
      <c r="I8" s="16">
        <v>27767</v>
      </c>
      <c r="J8" s="16">
        <v>28</v>
      </c>
      <c r="K8" s="61">
        <f t="shared" si="0"/>
        <v>991.67857142857144</v>
      </c>
      <c r="L8" s="42">
        <v>100</v>
      </c>
      <c r="M8" s="16">
        <v>27467</v>
      </c>
      <c r="N8" s="16">
        <v>300</v>
      </c>
      <c r="O8" s="42" t="s">
        <v>46</v>
      </c>
      <c r="P8" s="42" t="s">
        <v>47</v>
      </c>
      <c r="Q8" s="42" t="s">
        <v>47</v>
      </c>
      <c r="R8" s="54">
        <v>224</v>
      </c>
      <c r="S8" s="54">
        <v>224</v>
      </c>
      <c r="T8" s="54">
        <v>224</v>
      </c>
      <c r="U8" s="54">
        <v>224</v>
      </c>
      <c r="V8" s="54">
        <f t="shared" si="1"/>
        <v>896</v>
      </c>
      <c r="W8" s="56">
        <v>2.5361042620641069E-3</v>
      </c>
    </row>
    <row r="9" spans="1:23" s="8" customFormat="1" x14ac:dyDescent="0.25">
      <c r="A9" s="42" t="s">
        <v>20</v>
      </c>
      <c r="B9" s="42" t="s">
        <v>48</v>
      </c>
      <c r="C9" s="42">
        <v>210145692</v>
      </c>
      <c r="D9" s="42" t="s">
        <v>49</v>
      </c>
      <c r="E9" s="42" t="s">
        <v>50</v>
      </c>
      <c r="F9" s="42" t="s">
        <v>51</v>
      </c>
      <c r="G9" s="42" t="s">
        <v>52</v>
      </c>
      <c r="H9" s="16">
        <v>29731</v>
      </c>
      <c r="I9" s="16">
        <v>33630</v>
      </c>
      <c r="J9" s="16">
        <v>28</v>
      </c>
      <c r="K9" s="61">
        <f t="shared" si="0"/>
        <v>1201.0714285714287</v>
      </c>
      <c r="L9" s="42">
        <v>100</v>
      </c>
      <c r="M9" s="16">
        <v>33330</v>
      </c>
      <c r="N9" s="16">
        <v>300</v>
      </c>
      <c r="O9" s="42" t="s">
        <v>53</v>
      </c>
      <c r="P9" s="42" t="s">
        <v>54</v>
      </c>
      <c r="Q9" s="42" t="s">
        <v>55</v>
      </c>
      <c r="R9" s="54">
        <v>1484</v>
      </c>
      <c r="S9" s="54">
        <v>1596</v>
      </c>
      <c r="T9" s="54">
        <v>1344</v>
      </c>
      <c r="U9" s="54">
        <v>1260</v>
      </c>
      <c r="V9" s="54">
        <f t="shared" si="1"/>
        <v>5684</v>
      </c>
      <c r="W9" s="56">
        <v>2.9940119760479042E-2</v>
      </c>
    </row>
    <row r="10" spans="1:23" s="8" customFormat="1" x14ac:dyDescent="0.25">
      <c r="A10" s="42" t="s">
        <v>20</v>
      </c>
      <c r="B10" s="43" t="s">
        <v>56</v>
      </c>
      <c r="C10" s="43">
        <v>210043094</v>
      </c>
      <c r="D10" s="43" t="s">
        <v>57</v>
      </c>
      <c r="E10" s="43" t="s">
        <v>58</v>
      </c>
      <c r="F10" s="43" t="s">
        <v>51</v>
      </c>
      <c r="G10" s="43" t="s">
        <v>52</v>
      </c>
      <c r="H10" s="16">
        <v>31000</v>
      </c>
      <c r="I10" s="16">
        <v>35022</v>
      </c>
      <c r="J10" s="16">
        <v>28</v>
      </c>
      <c r="K10" s="61">
        <f t="shared" si="0"/>
        <v>1250.7857142857142</v>
      </c>
      <c r="L10" s="43">
        <v>100</v>
      </c>
      <c r="M10" s="16">
        <v>34722</v>
      </c>
      <c r="N10" s="16">
        <v>300</v>
      </c>
      <c r="O10" s="42" t="s">
        <v>59</v>
      </c>
      <c r="P10" s="42" t="s">
        <v>60</v>
      </c>
      <c r="Q10" s="42" t="s">
        <v>60</v>
      </c>
      <c r="R10" s="54">
        <v>6216</v>
      </c>
      <c r="S10" s="54">
        <v>5516</v>
      </c>
      <c r="T10" s="54">
        <v>5180</v>
      </c>
      <c r="U10" s="54">
        <v>5908</v>
      </c>
      <c r="V10" s="54">
        <f t="shared" si="1"/>
        <v>22820</v>
      </c>
      <c r="W10" s="56">
        <v>6.5868263473053898E-2</v>
      </c>
    </row>
    <row r="11" spans="1:23" s="8" customFormat="1" x14ac:dyDescent="0.25">
      <c r="A11" s="44" t="s">
        <v>20</v>
      </c>
      <c r="B11" s="44" t="s">
        <v>61</v>
      </c>
      <c r="C11" s="44">
        <v>210214734</v>
      </c>
      <c r="D11" s="44" t="s">
        <v>62</v>
      </c>
      <c r="E11" s="44" t="s">
        <v>23</v>
      </c>
      <c r="F11" s="44" t="s">
        <v>24</v>
      </c>
      <c r="G11" s="44" t="s">
        <v>25</v>
      </c>
      <c r="H11" s="45">
        <v>32390</v>
      </c>
      <c r="I11" s="45">
        <v>36545</v>
      </c>
      <c r="J11" s="45">
        <v>28</v>
      </c>
      <c r="K11" s="61">
        <f t="shared" si="0"/>
        <v>1305.1785714285713</v>
      </c>
      <c r="L11" s="44">
        <v>100</v>
      </c>
      <c r="M11" s="45">
        <v>36245</v>
      </c>
      <c r="N11" s="45">
        <v>300</v>
      </c>
      <c r="O11" s="44" t="s">
        <v>40</v>
      </c>
      <c r="P11" s="44" t="s">
        <v>63</v>
      </c>
      <c r="Q11" s="44" t="s">
        <v>63</v>
      </c>
      <c r="R11" s="54">
        <v>2884</v>
      </c>
      <c r="S11" s="54">
        <v>2128</v>
      </c>
      <c r="T11" s="54">
        <v>2072</v>
      </c>
      <c r="U11" s="54">
        <v>2156</v>
      </c>
      <c r="V11" s="54">
        <f t="shared" si="1"/>
        <v>9240</v>
      </c>
      <c r="W11" s="56">
        <v>2.0781965480803098E-2</v>
      </c>
    </row>
    <row r="12" spans="1:23" s="8" customFormat="1" x14ac:dyDescent="0.25">
      <c r="A12" s="44" t="s">
        <v>20</v>
      </c>
      <c r="B12" s="44" t="s">
        <v>64</v>
      </c>
      <c r="C12" s="44">
        <v>210037506</v>
      </c>
      <c r="D12" s="44" t="s">
        <v>65</v>
      </c>
      <c r="E12" s="44" t="s">
        <v>23</v>
      </c>
      <c r="F12" s="44" t="s">
        <v>30</v>
      </c>
      <c r="G12" s="44" t="s">
        <v>31</v>
      </c>
      <c r="H12" s="45">
        <v>33848</v>
      </c>
      <c r="I12" s="45">
        <v>38143</v>
      </c>
      <c r="J12" s="45">
        <v>28</v>
      </c>
      <c r="K12" s="61">
        <f t="shared" si="0"/>
        <v>1362.25</v>
      </c>
      <c r="L12" s="44">
        <v>100</v>
      </c>
      <c r="M12" s="45">
        <v>37843</v>
      </c>
      <c r="N12" s="45">
        <v>300</v>
      </c>
      <c r="O12" s="44" t="s">
        <v>40</v>
      </c>
      <c r="P12" s="44" t="s">
        <v>66</v>
      </c>
      <c r="Q12" s="44" t="s">
        <v>66</v>
      </c>
      <c r="R12" s="54">
        <v>63336</v>
      </c>
      <c r="S12" s="54">
        <v>55692</v>
      </c>
      <c r="T12" s="54">
        <v>52052</v>
      </c>
      <c r="U12" s="54">
        <v>61488</v>
      </c>
      <c r="V12" s="54">
        <f t="shared" si="1"/>
        <v>232568</v>
      </c>
      <c r="W12" s="56">
        <v>0.5973230010567101</v>
      </c>
    </row>
    <row r="13" spans="1:23" s="8" customFormat="1" x14ac:dyDescent="0.25">
      <c r="A13" s="43"/>
      <c r="B13" s="43"/>
      <c r="C13" s="43"/>
      <c r="D13" s="43"/>
      <c r="E13" s="43"/>
      <c r="F13" s="43"/>
      <c r="G13" s="43"/>
      <c r="H13" s="46"/>
      <c r="I13" s="46"/>
      <c r="J13" s="46"/>
      <c r="K13" s="12"/>
      <c r="L13" s="43"/>
      <c r="M13" s="46"/>
      <c r="N13" s="46"/>
      <c r="O13" s="43"/>
      <c r="P13" s="43"/>
      <c r="Q13" s="43"/>
      <c r="R13" s="55">
        <v>106036</v>
      </c>
      <c r="S13" s="55">
        <v>94444</v>
      </c>
      <c r="T13" s="55">
        <v>88480</v>
      </c>
      <c r="U13" s="55">
        <v>101304</v>
      </c>
      <c r="V13" s="54">
        <f t="shared" si="1"/>
        <v>390264</v>
      </c>
      <c r="W13" s="55">
        <f t="shared" ref="W13" si="2">SUM(W4:W12)</f>
        <v>1</v>
      </c>
    </row>
    <row r="14" spans="1:23" s="8" customFormat="1" x14ac:dyDescent="0.25">
      <c r="A14" s="43"/>
      <c r="B14" s="43"/>
      <c r="C14" s="43"/>
      <c r="D14" s="43"/>
      <c r="E14" s="43"/>
      <c r="F14" s="43"/>
      <c r="G14" s="43"/>
      <c r="H14" s="46"/>
      <c r="I14" s="46"/>
      <c r="J14" s="46"/>
      <c r="K14" s="12"/>
      <c r="L14" s="43"/>
      <c r="M14" s="46"/>
      <c r="N14" s="46"/>
      <c r="O14" s="43"/>
      <c r="P14" s="43"/>
      <c r="Q14" s="43"/>
      <c r="R14" s="54"/>
      <c r="S14" s="54"/>
      <c r="T14" s="54"/>
      <c r="U14" s="54"/>
      <c r="V14" s="47"/>
      <c r="W14" s="48"/>
    </row>
    <row r="15" spans="1:23" s="8" customFormat="1" x14ac:dyDescent="0.25">
      <c r="A15" s="43"/>
      <c r="B15" s="43"/>
      <c r="C15" s="43"/>
      <c r="D15" s="43"/>
      <c r="E15" s="43"/>
      <c r="F15" s="43"/>
      <c r="G15" s="43"/>
      <c r="H15" s="46"/>
      <c r="I15" s="46"/>
      <c r="J15" s="46"/>
      <c r="K15" s="12"/>
      <c r="L15" s="43"/>
      <c r="M15" s="46"/>
      <c r="N15" s="46"/>
      <c r="O15" s="43"/>
      <c r="P15" s="43"/>
      <c r="Q15" s="43"/>
      <c r="R15" s="54"/>
      <c r="S15" s="54"/>
      <c r="T15" s="54"/>
      <c r="U15" s="54"/>
      <c r="V15" s="47"/>
      <c r="W15" s="48"/>
    </row>
    <row r="16" spans="1:23" s="85" customFormat="1" x14ac:dyDescent="0.25">
      <c r="A16" s="80" t="s">
        <v>67</v>
      </c>
      <c r="B16" s="80" t="s">
        <v>73</v>
      </c>
      <c r="C16" s="80">
        <v>210419106</v>
      </c>
      <c r="D16" s="80" t="s">
        <v>74</v>
      </c>
      <c r="E16" s="80" t="s">
        <v>23</v>
      </c>
      <c r="F16" s="80" t="s">
        <v>24</v>
      </c>
      <c r="G16" s="80" t="s">
        <v>25</v>
      </c>
      <c r="H16" s="81">
        <v>53379</v>
      </c>
      <c r="I16" s="81">
        <v>59554</v>
      </c>
      <c r="J16" s="81">
        <v>84</v>
      </c>
      <c r="K16" s="82">
        <f t="shared" si="0"/>
        <v>708.97619047619048</v>
      </c>
      <c r="L16" s="80">
        <v>100</v>
      </c>
      <c r="M16" s="96">
        <v>59254</v>
      </c>
      <c r="N16" s="81">
        <v>300</v>
      </c>
      <c r="O16" s="80" t="s">
        <v>71</v>
      </c>
      <c r="P16" s="80" t="s">
        <v>27</v>
      </c>
      <c r="Q16" s="80" t="s">
        <v>27</v>
      </c>
      <c r="R16" s="83">
        <v>21336</v>
      </c>
      <c r="S16" s="83">
        <v>21588</v>
      </c>
      <c r="T16" s="83">
        <v>18984</v>
      </c>
      <c r="U16" s="83">
        <v>19824</v>
      </c>
      <c r="V16" s="83">
        <f>SUM(R16:U16)</f>
        <v>81732</v>
      </c>
      <c r="W16" s="84">
        <f>V16/$V$25</f>
        <v>6.4135521719069277E-2</v>
      </c>
    </row>
    <row r="17" spans="1:23" s="53" customFormat="1" x14ac:dyDescent="0.25">
      <c r="A17" s="9" t="s">
        <v>67</v>
      </c>
      <c r="B17" s="9" t="s">
        <v>68</v>
      </c>
      <c r="C17" s="9">
        <v>210884343</v>
      </c>
      <c r="D17" s="9" t="s">
        <v>69</v>
      </c>
      <c r="E17" s="9" t="s">
        <v>70</v>
      </c>
      <c r="F17" s="9" t="s">
        <v>24</v>
      </c>
      <c r="G17" s="9" t="s">
        <v>25</v>
      </c>
      <c r="H17" s="23">
        <v>53380</v>
      </c>
      <c r="I17" s="23">
        <v>59555</v>
      </c>
      <c r="J17" s="10">
        <v>84</v>
      </c>
      <c r="K17" s="12">
        <f t="shared" si="0"/>
        <v>708.98809523809518</v>
      </c>
      <c r="L17" s="9">
        <v>100</v>
      </c>
      <c r="M17" s="23">
        <v>59255</v>
      </c>
      <c r="N17" s="23">
        <v>300</v>
      </c>
      <c r="O17" s="9" t="s">
        <v>71</v>
      </c>
      <c r="P17" s="9" t="s">
        <v>72</v>
      </c>
      <c r="Q17" s="9" t="s">
        <v>72</v>
      </c>
      <c r="R17" s="54">
        <v>0</v>
      </c>
      <c r="S17" s="54">
        <v>0</v>
      </c>
      <c r="T17" s="54">
        <v>84</v>
      </c>
      <c r="U17" s="54">
        <v>0</v>
      </c>
      <c r="V17" s="54">
        <f t="shared" ref="V17:V25" si="3">SUM(R17:U17)</f>
        <v>84</v>
      </c>
      <c r="W17" s="17">
        <v>0</v>
      </c>
    </row>
    <row r="18" spans="1:23" s="95" customFormat="1" ht="15.75" thickBot="1" x14ac:dyDescent="0.3">
      <c r="A18" s="86" t="s">
        <v>67</v>
      </c>
      <c r="B18" s="87" t="s">
        <v>75</v>
      </c>
      <c r="C18" s="88">
        <v>210719823</v>
      </c>
      <c r="D18" s="87" t="s">
        <v>76</v>
      </c>
      <c r="E18" s="87" t="s">
        <v>77</v>
      </c>
      <c r="F18" s="87" t="s">
        <v>24</v>
      </c>
      <c r="G18" s="87" t="s">
        <v>25</v>
      </c>
      <c r="H18" s="89">
        <v>53380</v>
      </c>
      <c r="I18" s="89">
        <v>59555</v>
      </c>
      <c r="J18" s="89">
        <v>84</v>
      </c>
      <c r="K18" s="90">
        <f t="shared" si="0"/>
        <v>708.98809523809518</v>
      </c>
      <c r="L18" s="86">
        <v>100</v>
      </c>
      <c r="M18" s="97">
        <f>I18-N18</f>
        <v>59255</v>
      </c>
      <c r="N18" s="91">
        <v>300</v>
      </c>
      <c r="O18" s="92" t="s">
        <v>71</v>
      </c>
      <c r="P18" s="87" t="s">
        <v>37</v>
      </c>
      <c r="Q18" s="87" t="s">
        <v>37</v>
      </c>
      <c r="R18" s="93">
        <v>156156</v>
      </c>
      <c r="S18" s="93">
        <v>150024</v>
      </c>
      <c r="T18" s="93">
        <v>149436</v>
      </c>
      <c r="U18" s="93">
        <v>141456</v>
      </c>
      <c r="V18" s="93">
        <f t="shared" si="3"/>
        <v>597072</v>
      </c>
      <c r="W18" s="94">
        <f t="shared" ref="W18:W24" si="4">V18/$V$25</f>
        <v>0.46852547623755852</v>
      </c>
    </row>
    <row r="19" spans="1:23" s="8" customFormat="1" x14ac:dyDescent="0.25">
      <c r="A19" s="35" t="s">
        <v>67</v>
      </c>
      <c r="B19" s="35" t="s">
        <v>78</v>
      </c>
      <c r="C19" s="35">
        <v>210730560</v>
      </c>
      <c r="D19" s="35" t="s">
        <v>79</v>
      </c>
      <c r="E19" s="35" t="s">
        <v>23</v>
      </c>
      <c r="F19" s="35" t="s">
        <v>30</v>
      </c>
      <c r="G19" s="35" t="s">
        <v>31</v>
      </c>
      <c r="H19" s="36">
        <v>64532</v>
      </c>
      <c r="I19" s="36">
        <v>71779</v>
      </c>
      <c r="J19" s="37">
        <v>84</v>
      </c>
      <c r="K19" s="38">
        <f t="shared" si="0"/>
        <v>854.51190476190482</v>
      </c>
      <c r="L19" s="35">
        <v>100</v>
      </c>
      <c r="M19" s="36">
        <v>71479</v>
      </c>
      <c r="N19" s="36">
        <v>300</v>
      </c>
      <c r="O19" s="35" t="s">
        <v>46</v>
      </c>
      <c r="P19" s="43" t="s">
        <v>41</v>
      </c>
      <c r="Q19" s="43" t="s">
        <v>42</v>
      </c>
      <c r="R19" s="59">
        <v>75432</v>
      </c>
      <c r="S19" s="59">
        <v>76524</v>
      </c>
      <c r="T19" s="59">
        <v>74088</v>
      </c>
      <c r="U19" s="59">
        <v>75516</v>
      </c>
      <c r="V19" s="59">
        <f t="shared" si="3"/>
        <v>301560</v>
      </c>
      <c r="W19" s="49">
        <f t="shared" si="4"/>
        <v>0.2366356865071518</v>
      </c>
    </row>
    <row r="20" spans="1:23" s="8" customFormat="1" x14ac:dyDescent="0.25">
      <c r="A20" s="42" t="s">
        <v>67</v>
      </c>
      <c r="B20" s="42" t="s">
        <v>80</v>
      </c>
      <c r="C20" s="51">
        <v>210230756</v>
      </c>
      <c r="D20" s="42" t="s">
        <v>81</v>
      </c>
      <c r="E20" s="42" t="s">
        <v>45</v>
      </c>
      <c r="F20" s="42" t="s">
        <v>24</v>
      </c>
      <c r="G20" s="42" t="s">
        <v>25</v>
      </c>
      <c r="H20" s="16">
        <v>74300</v>
      </c>
      <c r="I20" s="16">
        <v>82487</v>
      </c>
      <c r="J20" s="16">
        <v>84</v>
      </c>
      <c r="K20" s="61">
        <f t="shared" si="0"/>
        <v>981.98809523809518</v>
      </c>
      <c r="L20" s="42">
        <v>100</v>
      </c>
      <c r="M20" s="16">
        <v>82187</v>
      </c>
      <c r="N20" s="16">
        <v>300</v>
      </c>
      <c r="O20" s="42" t="s">
        <v>46</v>
      </c>
      <c r="P20" s="42" t="s">
        <v>47</v>
      </c>
      <c r="Q20" s="42" t="s">
        <v>47</v>
      </c>
      <c r="R20" s="54">
        <v>20076</v>
      </c>
      <c r="S20" s="54">
        <v>18648</v>
      </c>
      <c r="T20" s="54">
        <v>17892</v>
      </c>
      <c r="U20" s="54">
        <v>18984</v>
      </c>
      <c r="V20" s="54">
        <f t="shared" si="3"/>
        <v>75600</v>
      </c>
      <c r="W20" s="50">
        <f t="shared" si="4"/>
        <v>5.9323709709313825E-2</v>
      </c>
    </row>
    <row r="21" spans="1:23" s="8" customFormat="1" x14ac:dyDescent="0.25">
      <c r="A21" s="51" t="s">
        <v>67</v>
      </c>
      <c r="B21" s="51" t="s">
        <v>82</v>
      </c>
      <c r="C21" s="51">
        <v>210230764</v>
      </c>
      <c r="D21" s="51" t="s">
        <v>83</v>
      </c>
      <c r="E21" s="51" t="s">
        <v>45</v>
      </c>
      <c r="F21" s="51" t="s">
        <v>24</v>
      </c>
      <c r="G21" s="51" t="s">
        <v>25</v>
      </c>
      <c r="H21" s="52">
        <v>149540</v>
      </c>
      <c r="I21" s="52">
        <v>164966</v>
      </c>
      <c r="J21" s="52">
        <v>168</v>
      </c>
      <c r="K21" s="61">
        <f t="shared" si="0"/>
        <v>981.94047619047615</v>
      </c>
      <c r="L21" s="51">
        <v>100</v>
      </c>
      <c r="M21" s="52">
        <v>164666</v>
      </c>
      <c r="N21" s="52">
        <v>300</v>
      </c>
      <c r="O21" s="51" t="s">
        <v>46</v>
      </c>
      <c r="P21" s="51" t="s">
        <v>47</v>
      </c>
      <c r="Q21" s="51" t="s">
        <v>47</v>
      </c>
      <c r="R21" s="54">
        <v>7896</v>
      </c>
      <c r="S21" s="54">
        <v>9240</v>
      </c>
      <c r="T21" s="54">
        <v>8400</v>
      </c>
      <c r="U21" s="54">
        <v>8064</v>
      </c>
      <c r="V21" s="54">
        <f t="shared" si="3"/>
        <v>33600</v>
      </c>
      <c r="W21" s="50">
        <f t="shared" si="4"/>
        <v>2.6366093204139476E-2</v>
      </c>
    </row>
    <row r="22" spans="1:23" s="8" customFormat="1" x14ac:dyDescent="0.25">
      <c r="A22" s="51" t="s">
        <v>67</v>
      </c>
      <c r="B22" s="51" t="s">
        <v>84</v>
      </c>
      <c r="C22" s="51">
        <v>210168705</v>
      </c>
      <c r="D22" s="51" t="s">
        <v>85</v>
      </c>
      <c r="E22" s="51" t="s">
        <v>86</v>
      </c>
      <c r="F22" s="51" t="s">
        <v>51</v>
      </c>
      <c r="G22" s="51" t="s">
        <v>52</v>
      </c>
      <c r="H22" s="52">
        <v>92280</v>
      </c>
      <c r="I22" s="52">
        <v>102197</v>
      </c>
      <c r="J22" s="52">
        <v>84</v>
      </c>
      <c r="K22" s="61">
        <f t="shared" si="0"/>
        <v>1216.6309523809523</v>
      </c>
      <c r="L22" s="51">
        <v>100</v>
      </c>
      <c r="M22" s="52">
        <v>101897</v>
      </c>
      <c r="N22" s="52">
        <v>300</v>
      </c>
      <c r="O22" s="51" t="s">
        <v>46</v>
      </c>
      <c r="P22" s="51" t="s">
        <v>54</v>
      </c>
      <c r="Q22" s="51" t="s">
        <v>55</v>
      </c>
      <c r="R22" s="54">
        <v>22512</v>
      </c>
      <c r="S22" s="54">
        <v>24108</v>
      </c>
      <c r="T22" s="54">
        <v>18984</v>
      </c>
      <c r="U22" s="54">
        <v>20328</v>
      </c>
      <c r="V22" s="54">
        <f t="shared" si="3"/>
        <v>85932</v>
      </c>
      <c r="W22" s="50">
        <f t="shared" si="4"/>
        <v>6.7431283369586717E-2</v>
      </c>
    </row>
    <row r="23" spans="1:23" s="8" customFormat="1" x14ac:dyDescent="0.25">
      <c r="A23" s="51" t="s">
        <v>67</v>
      </c>
      <c r="B23" s="51" t="s">
        <v>87</v>
      </c>
      <c r="C23" s="51">
        <v>210214726</v>
      </c>
      <c r="D23" s="51" t="s">
        <v>88</v>
      </c>
      <c r="E23" s="51" t="s">
        <v>23</v>
      </c>
      <c r="F23" s="51" t="s">
        <v>24</v>
      </c>
      <c r="G23" s="51" t="s">
        <v>25</v>
      </c>
      <c r="H23" s="52">
        <v>92313</v>
      </c>
      <c r="I23" s="52">
        <v>102233</v>
      </c>
      <c r="J23" s="52">
        <v>84</v>
      </c>
      <c r="K23" s="61">
        <f t="shared" si="0"/>
        <v>1217.0595238095239</v>
      </c>
      <c r="L23" s="51">
        <v>100</v>
      </c>
      <c r="M23" s="52">
        <v>101933</v>
      </c>
      <c r="N23" s="52">
        <v>300</v>
      </c>
      <c r="O23" s="51" t="s">
        <v>89</v>
      </c>
      <c r="P23" s="51" t="s">
        <v>63</v>
      </c>
      <c r="Q23" s="51" t="s">
        <v>63</v>
      </c>
      <c r="R23" s="54">
        <v>22344</v>
      </c>
      <c r="S23" s="54">
        <v>20328</v>
      </c>
      <c r="T23" s="54">
        <v>19572</v>
      </c>
      <c r="U23" s="54">
        <v>20916</v>
      </c>
      <c r="V23" s="54">
        <f t="shared" si="3"/>
        <v>83160</v>
      </c>
      <c r="W23" s="50">
        <f t="shared" si="4"/>
        <v>6.5256080680245201E-2</v>
      </c>
    </row>
    <row r="24" spans="1:23" s="8" customFormat="1" x14ac:dyDescent="0.25">
      <c r="A24" s="51" t="s">
        <v>67</v>
      </c>
      <c r="B24" s="51" t="s">
        <v>90</v>
      </c>
      <c r="C24" s="51">
        <v>210048874</v>
      </c>
      <c r="D24" s="51" t="s">
        <v>91</v>
      </c>
      <c r="E24" s="51" t="s">
        <v>23</v>
      </c>
      <c r="F24" s="51" t="s">
        <v>30</v>
      </c>
      <c r="G24" s="51" t="s">
        <v>31</v>
      </c>
      <c r="H24" s="52">
        <v>95485</v>
      </c>
      <c r="I24" s="52">
        <v>105710</v>
      </c>
      <c r="J24" s="52">
        <v>84</v>
      </c>
      <c r="K24" s="61">
        <f t="shared" si="0"/>
        <v>1258.452380952381</v>
      </c>
      <c r="L24" s="51">
        <v>100</v>
      </c>
      <c r="M24" s="52">
        <v>105410</v>
      </c>
      <c r="N24" s="52">
        <v>300</v>
      </c>
      <c r="O24" s="51" t="s">
        <v>46</v>
      </c>
      <c r="P24" s="51" t="s">
        <v>66</v>
      </c>
      <c r="Q24" s="51" t="s">
        <v>66</v>
      </c>
      <c r="R24" s="54">
        <v>5544</v>
      </c>
      <c r="S24" s="54">
        <v>3444</v>
      </c>
      <c r="T24" s="54">
        <v>3696</v>
      </c>
      <c r="U24" s="54">
        <v>2940</v>
      </c>
      <c r="V24" s="54">
        <f t="shared" si="3"/>
        <v>15624</v>
      </c>
      <c r="W24" s="50">
        <f t="shared" si="4"/>
        <v>1.2260233339924856E-2</v>
      </c>
    </row>
    <row r="25" spans="1:23" x14ac:dyDescent="0.25">
      <c r="A25" s="4"/>
      <c r="B25" s="4"/>
      <c r="C25" s="4"/>
      <c r="D25" s="4"/>
      <c r="E25" s="4"/>
      <c r="F25" s="4"/>
      <c r="G25" s="4"/>
      <c r="H25" s="5"/>
      <c r="I25" s="5"/>
      <c r="J25" s="4"/>
      <c r="K25" s="6"/>
      <c r="L25" s="4"/>
      <c r="M25" s="4"/>
      <c r="N25" s="4"/>
      <c r="O25" s="4"/>
      <c r="P25" s="4"/>
      <c r="Q25" s="4"/>
      <c r="R25" s="7">
        <v>331296</v>
      </c>
      <c r="S25" s="7">
        <v>323904</v>
      </c>
      <c r="T25" s="7">
        <v>311136</v>
      </c>
      <c r="U25" s="7">
        <v>308028</v>
      </c>
      <c r="V25" s="54">
        <f t="shared" si="3"/>
        <v>1274364</v>
      </c>
      <c r="W25" s="7">
        <f t="shared" ref="W25" si="5">SUM(W16:W24)</f>
        <v>0.99993408476698975</v>
      </c>
    </row>
  </sheetData>
  <mergeCells count="23">
    <mergeCell ref="G1:G3"/>
    <mergeCell ref="A1:A3"/>
    <mergeCell ref="B1:B3"/>
    <mergeCell ref="D1:D3"/>
    <mergeCell ref="E1:E3"/>
    <mergeCell ref="F1:F3"/>
    <mergeCell ref="H1:H3"/>
    <mergeCell ref="I1:I3"/>
    <mergeCell ref="J1:J3"/>
    <mergeCell ref="K1:K3"/>
    <mergeCell ref="L1:O1"/>
    <mergeCell ref="L2:L3"/>
    <mergeCell ref="M2:M3"/>
    <mergeCell ref="N2:N3"/>
    <mergeCell ref="O2:O3"/>
    <mergeCell ref="Q1:Q3"/>
    <mergeCell ref="P1:P3"/>
    <mergeCell ref="R1:R3"/>
    <mergeCell ref="S1:S3"/>
    <mergeCell ref="T1:T3"/>
    <mergeCell ref="U1:U3"/>
    <mergeCell ref="W1:W3"/>
    <mergeCell ref="V1:V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dcterms:created xsi:type="dcterms:W3CDTF">2021-02-02T15:40:14Z</dcterms:created>
  <dcterms:modified xsi:type="dcterms:W3CDTF">2021-08-05T13:34:11Z</dcterms:modified>
</cp:coreProperties>
</file>